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560" tabRatio="777" activeTab="0"/>
  </bookViews>
  <sheets>
    <sheet name="Poc.strana" sheetId="1" r:id="rId1"/>
    <sheet name="Sadrzaj_Dinamika" sheetId="2" r:id="rId2"/>
    <sheet name="SatOpt2" sheetId="3" r:id="rId3"/>
    <sheet name="SatOpt2saKiM" sheetId="4" r:id="rId4"/>
    <sheet name="Bil_Ostv" sheetId="5" r:id="rId5"/>
    <sheet name="Proizvodnja" sheetId="6" r:id="rId6"/>
    <sheet name="Isporuka_Ostv" sheetId="7" r:id="rId7"/>
    <sheet name="Isporuka_Ostv_RezSnabd" sheetId="8" r:id="rId8"/>
    <sheet name="Isporuka_Ostv_SlobSnabd" sheetId="9" r:id="rId9"/>
    <sheet name="Isporuka-Ostvareno-Snabdevaci" sheetId="10" r:id="rId10"/>
    <sheet name="Isporuka_po_ZDS" sheetId="11" r:id="rId11"/>
  </sheets>
  <definedNames>
    <definedName name="_xlnm.Print_Area" localSheetId="4">'Bil_Ostv'!$A$1:$P$8</definedName>
    <definedName name="_xlnm.Print_Area" localSheetId="6">'Isporuka_Ostv'!$A$1:$Q$69</definedName>
    <definedName name="_xlnm.Print_Area" localSheetId="7">'Isporuka_Ostv_RezSnabd'!$A$1:$Q$47</definedName>
    <definedName name="_xlnm.Print_Area" localSheetId="8">'Isporuka_Ostv_SlobSnabd'!$A$1:$Q$47</definedName>
    <definedName name="_xlnm.Print_Area" localSheetId="9">'Isporuka-Ostvareno-Snabdevaci'!$A$1:$Q$47</definedName>
    <definedName name="_xlnm.Print_Area" localSheetId="0">'Poc.strana'!$A$1:$I$43</definedName>
    <definedName name="_xlnm.Print_Area" localSheetId="5">'Proizvodnja'!$A$1:$Q$104</definedName>
    <definedName name="_xlnm.Print_Area" localSheetId="1">'Sadrzaj_Dinamika'!$A$1:$F$19</definedName>
    <definedName name="_xlnm.Print_Area" localSheetId="2">'SatOpt2'!$A$1:$AD$23</definedName>
    <definedName name="_xlnm.Print_Area" localSheetId="3">'SatOpt2saKiM'!$A$1:$AD$23</definedName>
    <definedName name="_xlnm.Print_Titles" localSheetId="5">'Proizvodnja'!$7:$12</definedName>
    <definedName name="_xlnm.Print_Titles" localSheetId="1">'Sadrzaj_Dinamika'!$7:$11</definedName>
  </definedNames>
  <calcPr fullCalcOnLoad="1"/>
</workbook>
</file>

<file path=xl/sharedStrings.xml><?xml version="1.0" encoding="utf-8"?>
<sst xmlns="http://schemas.openxmlformats.org/spreadsheetml/2006/main" count="837" uniqueCount="356">
  <si>
    <t>Редни број</t>
  </si>
  <si>
    <t>АГЕНЦИЈА ЗА ЕНЕРГЕТИКУ РЕПУБЛИКЕ СРБИЈЕ</t>
  </si>
  <si>
    <t xml:space="preserve">Дистрибуција електричне енергије </t>
  </si>
  <si>
    <t>* Телефон:</t>
  </si>
  <si>
    <t>* Телефакс: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</si>
  <si>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</si>
  <si>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</si>
  <si>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* Електронска пошта:</t>
  </si>
  <si>
    <t>Назив енергетског субјекта:</t>
  </si>
  <si>
    <t>Особа за контакт:</t>
  </si>
  <si>
    <t>Подаци за контакт:</t>
  </si>
  <si>
    <t>Тражени подаци се уносе у ћелије обојене жутом бојом</t>
  </si>
  <si>
    <t>Седиште и адреса:</t>
  </si>
  <si>
    <t>УКУПНО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</si>
  <si>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</si>
  <si>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</si>
  <si>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</si>
  <si>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</si>
  <si>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</si>
  <si>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</si>
  <si>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</si>
  <si>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</si>
  <si>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</si>
  <si>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</si>
  <si>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</si>
  <si>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</si>
  <si>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3</t>
  </si>
  <si>
    <t>1.1</t>
  </si>
  <si>
    <t>1.2</t>
  </si>
  <si>
    <t>1.3</t>
  </si>
  <si>
    <t>3.1</t>
  </si>
  <si>
    <t>3.2</t>
  </si>
  <si>
    <t>MWh</t>
  </si>
  <si>
    <t>2</t>
  </si>
  <si>
    <t>2.1</t>
  </si>
  <si>
    <t>2.2</t>
  </si>
  <si>
    <t>2.3</t>
  </si>
  <si>
    <t>MW</t>
  </si>
  <si>
    <t>1</t>
  </si>
  <si>
    <t>Датум обраде:</t>
  </si>
  <si>
    <t>Агенција за енергетику Републике Србије</t>
  </si>
  <si>
    <t>Прикупљање података - електрична енергија - техничко-енергетски подаци</t>
  </si>
  <si>
    <t>Редни</t>
  </si>
  <si>
    <t>Назив</t>
  </si>
  <si>
    <t>Количине активне енергије по месецима у [GWh]</t>
  </si>
  <si>
    <t>број</t>
  </si>
  <si>
    <t>[GWh]</t>
  </si>
  <si>
    <t>Пумпање РХЕ Бајина Башта</t>
  </si>
  <si>
    <t>Пумпање ПАП Лисина</t>
  </si>
  <si>
    <t>Укупно пумпање</t>
  </si>
  <si>
    <t>Једин. мере</t>
  </si>
  <si>
    <t>Количине по месецима и укупно</t>
  </si>
  <si>
    <t>I - XII</t>
  </si>
  <si>
    <t xml:space="preserve">Активна енергија </t>
  </si>
  <si>
    <t>Mvarh</t>
  </si>
  <si>
    <t>Датум</t>
  </si>
  <si>
    <t xml:space="preserve">Дневна </t>
  </si>
  <si>
    <t>Температуре током дана</t>
  </si>
  <si>
    <t>енергија</t>
  </si>
  <si>
    <t>Мин.</t>
  </si>
  <si>
    <t>Макс.</t>
  </si>
  <si>
    <t>Средња</t>
  </si>
  <si>
    <t>(MWh)</t>
  </si>
  <si>
    <t>(°С)</t>
  </si>
  <si>
    <t>УКУПНО СРБИЈА</t>
  </si>
  <si>
    <t xml:space="preserve">Укупна реактивна енергија </t>
  </si>
  <si>
    <r>
      <t>Реактивна енергија (за 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≥0,95)</t>
    </r>
  </si>
  <si>
    <r>
      <t>Прекомерна реактивна енергија (за cos</t>
    </r>
    <r>
      <rPr>
        <sz val="10"/>
        <color indexed="18"/>
        <rFont val="Symbol"/>
        <family val="1"/>
      </rPr>
      <t>j</t>
    </r>
    <r>
      <rPr>
        <sz val="10"/>
        <color indexed="18"/>
        <rFont val="Arial Narrow"/>
        <family val="2"/>
      </rPr>
      <t>&lt;0,95)</t>
    </r>
  </si>
  <si>
    <t>У табели су приказане реализоване вредности закључно са месецом:</t>
  </si>
  <si>
    <t xml:space="preserve">Напомене: </t>
  </si>
  <si>
    <t>Преузето од произвођача</t>
  </si>
  <si>
    <t xml:space="preserve">  - Виша тарифа</t>
  </si>
  <si>
    <t xml:space="preserve">  - Нижа тарифа</t>
  </si>
  <si>
    <t>Остали месеци су из последњег плана</t>
  </si>
  <si>
    <t>Назив табеле</t>
  </si>
  <si>
    <t>Рок за достављање података Агенцији</t>
  </si>
  <si>
    <t>Форма у којој се доставља</t>
  </si>
  <si>
    <t>Електронски</t>
  </si>
  <si>
    <t>ПРЕГЛЕД ТАБЕЛА ЗА ДОСТАВЉАЊЕ ИНФОРМАЦИЈА</t>
  </si>
  <si>
    <t>А</t>
  </si>
  <si>
    <t>УЛАЗ У ПРЕНОСНИ СИСТЕМ - без КиМ</t>
  </si>
  <si>
    <t>Б</t>
  </si>
  <si>
    <t>Преузето од УНМИК</t>
  </si>
  <si>
    <t>Испорука за УНМИК</t>
  </si>
  <si>
    <t>Укупно улаз</t>
  </si>
  <si>
    <t>Укупно излаз</t>
  </si>
  <si>
    <t>В</t>
  </si>
  <si>
    <t>КОСОВО и МЕТОХИЈА</t>
  </si>
  <si>
    <t>Производња на КиМ</t>
  </si>
  <si>
    <t>Преузето из суседних система (интеркон. ДВ - КиМ)</t>
  </si>
  <si>
    <t>Преузето из суседних система (интерк. ДВ - Србија без КиМ)</t>
  </si>
  <si>
    <t>Испорука суседним системима (интерк. ДВ - Србија без КиМ)</t>
  </si>
  <si>
    <t>Бруто конзум на КиМ</t>
  </si>
  <si>
    <t>Испорука суседним системима (интерк. ДВ - КиМ)</t>
  </si>
  <si>
    <t>Г</t>
  </si>
  <si>
    <t>Преузето из суседних система (сви интерконективни ДВ)</t>
  </si>
  <si>
    <t>Испорука суседним системима (сви интерконективни ДВ)</t>
  </si>
  <si>
    <t>ВИШАК (+) МАЊАК (-) - без КиМ</t>
  </si>
  <si>
    <t>ВИШАК (+) МАЊАК (-) - само КиМ</t>
  </si>
  <si>
    <t>ВИШАК (+) МАЊАК (-) - Србија</t>
  </si>
  <si>
    <t>ЖЕЛЕЗНИЦА СРБИЈЕ</t>
  </si>
  <si>
    <t>ПРОИЗВОДНИ КАПАЦИТЕТИ ЗА ПОТРЕБЕ ПРОИЗВОДЊЕ</t>
  </si>
  <si>
    <t>ПУМПНО АКУМУЛАЦИОНА ПОСТРОЈЕЊА</t>
  </si>
  <si>
    <t>Преузето из преносног система ван територије КиМ</t>
  </si>
  <si>
    <t>Испорука за преносни систем ван територије КиМ</t>
  </si>
  <si>
    <t>ИСПОРУКА/ПРИЈЕМ ПРЕКО ДИСТРИБУТИВНЕ МРЕЖЕ</t>
  </si>
  <si>
    <t>ОСТВАРЕНЕ СРЕДЊЕСАТНЕ СНАГЕ И ДНЕВНЕ ТЕМПЕРАТУРЕ У год ГОДИНИ</t>
  </si>
  <si>
    <t>РЕАЛИЗАЦИЈА/ПЛАН ПРЕУЗИМАЊА И ИСПОРУКЕ ЕЛЕКТРИЧНЕ ЕНЕРГИЈЕ ЗА год ГОДИНУ</t>
  </si>
  <si>
    <t>Средње снаге по сатима [MW] - без КиМ</t>
  </si>
  <si>
    <t>Средње снаге по сатима [MW] - са КиМ</t>
  </si>
  <si>
    <t>ГУБИЦИ У ПРЕНОСНОЈ МРЕЖИ</t>
  </si>
  <si>
    <t>ЕМС - укупно Србија</t>
  </si>
  <si>
    <t>УЛАЗ У ПРЕНОСНИ СИСТЕМ - са КиМ</t>
  </si>
  <si>
    <t>ГОДИШЊИ ПОКАЗАТЕЉИ</t>
  </si>
  <si>
    <t>Макс.сат.опт.</t>
  </si>
  <si>
    <t>Мин.сат.опт.</t>
  </si>
  <si>
    <t>Макс.дн.ен.</t>
  </si>
  <si>
    <t xml:space="preserve"> (MW)</t>
  </si>
  <si>
    <t>Година за коју се достављају подаци:</t>
  </si>
  <si>
    <t>крај месеца за претходни период, 31. јануар за претходну годину</t>
  </si>
  <si>
    <t>Измерена месечна максимална снага</t>
  </si>
  <si>
    <t>Одобрена снага</t>
  </si>
  <si>
    <t>Прекомерна снага</t>
  </si>
  <si>
    <t>Укупно проточне ХЕ</t>
  </si>
  <si>
    <t>ХЕ Ђердап 1</t>
  </si>
  <si>
    <t>ХЕ Ђердап 2</t>
  </si>
  <si>
    <t>ХЕ Бајина Башта</t>
  </si>
  <si>
    <t>ХЕ Зворник</t>
  </si>
  <si>
    <t>ХЕ Потпећ</t>
  </si>
  <si>
    <t>Укупно акумулационе ХЕ</t>
  </si>
  <si>
    <t>ХЕ Увац</t>
  </si>
  <si>
    <t>ХЕ Бистрица и Кокин Брод</t>
  </si>
  <si>
    <t>ХЕ Кокин Брод</t>
  </si>
  <si>
    <t>ХЕ Бистрица</t>
  </si>
  <si>
    <t>РХЕ Бајина Башта</t>
  </si>
  <si>
    <t>ХЕ Пирот</t>
  </si>
  <si>
    <t>ТЕ Колубара</t>
  </si>
  <si>
    <t>ТЕ Колубара 1</t>
  </si>
  <si>
    <t>ТЕ Колубара 2</t>
  </si>
  <si>
    <t>ТЕ Колубара 3</t>
  </si>
  <si>
    <t>ТЕ Колубара 4</t>
  </si>
  <si>
    <t>ТЕ Колубара 5</t>
  </si>
  <si>
    <t>ТЕ Морава</t>
  </si>
  <si>
    <t>ТЕ Костолац А</t>
  </si>
  <si>
    <t>ТЕ Костолац А1</t>
  </si>
  <si>
    <t>ТЕ Костолац А2</t>
  </si>
  <si>
    <t>ТЕ Костолац Б</t>
  </si>
  <si>
    <t>ТЕ Костолац Б1</t>
  </si>
  <si>
    <t>ТЕ Костолац Б2</t>
  </si>
  <si>
    <t>12.1</t>
  </si>
  <si>
    <t>ТЕ-ТО Нови Сад</t>
  </si>
  <si>
    <t>ТЕ-ТО Нови Сад А1</t>
  </si>
  <si>
    <t>ТЕ-ТО Нови Сад А2</t>
  </si>
  <si>
    <t>12.2</t>
  </si>
  <si>
    <t>ТЕ-ТО Зрењанин</t>
  </si>
  <si>
    <t>ТЕ-ТО</t>
  </si>
  <si>
    <t>Испоруке корисницима (осим крајњим купцима на преносу)</t>
  </si>
  <si>
    <t>4</t>
  </si>
  <si>
    <t>16</t>
  </si>
  <si>
    <t>Елементи - мерени и по тарифама</t>
  </si>
  <si>
    <t>Број мерних места</t>
  </si>
  <si>
    <t>4.1</t>
  </si>
  <si>
    <t>4.2</t>
  </si>
  <si>
    <t>ЕТ-3-9.2</t>
  </si>
  <si>
    <t>ИСПОРУКА ЕЛЕКТРИЧНЕ ЕНЕРГИЈЕ - УКУПНО - РЕАЛИЗАЦИЈА/ПЛАН ЗА год ГОДИНУ</t>
  </si>
  <si>
    <t>ИСПОРУКА ЕЛЕКТРИЧНЕ ЕНЕРГИЈЕ - РЕЗЕРВНО СНАБДЕВАЊЕ - РЕАЛИЗАЦИЈА ЗА год ГОДИНУ</t>
  </si>
  <si>
    <t>ИСПОРУКА ЕЛЕКТРИЧНЕ ЕНЕРГИЈЕ - СНАБДЕВАЊЕ НА СЛОБОДНОМ ТРЖИШТУ - РЕАЛИЗАЦИЈА ЗА год ГОДИНУ</t>
  </si>
  <si>
    <t>ЕТ-3-7.2</t>
  </si>
  <si>
    <t>ЕТ-3-7.2.1</t>
  </si>
  <si>
    <t>ЕТ-3-7.2.2</t>
  </si>
  <si>
    <t>ЕТ-3-5.2</t>
  </si>
  <si>
    <t>ИЗЛАЗ ИЗ ПРЕНОСНОГ СИСТЕМА - без КиМ</t>
  </si>
  <si>
    <t xml:space="preserve">Укупно дистрибуције </t>
  </si>
  <si>
    <t>Купац на тржишту ел.ен. Железница Србије</t>
  </si>
  <si>
    <t>2.4</t>
  </si>
  <si>
    <t>2.5</t>
  </si>
  <si>
    <t>6.1</t>
  </si>
  <si>
    <t>6.2</t>
  </si>
  <si>
    <t>6.3</t>
  </si>
  <si>
    <t>7.1</t>
  </si>
  <si>
    <t>7.2</t>
  </si>
  <si>
    <t>7.3</t>
  </si>
  <si>
    <t>20.1</t>
  </si>
  <si>
    <t>20.2</t>
  </si>
  <si>
    <t>20.3</t>
  </si>
  <si>
    <t>Испорука крајњим купцима на преносу (са Жел. Србије)</t>
  </si>
  <si>
    <t>Купци на тржишту ел.енергије (без Железница Србије)</t>
  </si>
  <si>
    <t>1.4</t>
  </si>
  <si>
    <t>1.5</t>
  </si>
  <si>
    <t>Власинске ХЕ (Врла1,2,3 и 4)</t>
  </si>
  <si>
    <t>Косово и Метохија</t>
  </si>
  <si>
    <t>ХЕ Газиводе</t>
  </si>
  <si>
    <t>ТЕ Косово А</t>
  </si>
  <si>
    <t>ТЕ Косово Б</t>
  </si>
  <si>
    <t>Производња ХЕ</t>
  </si>
  <si>
    <t>Проточне ХЕ</t>
  </si>
  <si>
    <t>Акумулационе ХЕ</t>
  </si>
  <si>
    <t>Производња ТЕ</t>
  </si>
  <si>
    <t>ТЕ на угаљ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</si>
  <si>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</si>
  <si>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</si>
  <si>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</si>
  <si>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</si>
  <si>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</si>
  <si>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</si>
  <si>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</si>
  <si>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</si>
  <si>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</si>
  <si>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</si>
  <si>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РЕАЛИЗАЦИЈА/ПЛАН ПРОИЗВОДЊЕ ЕЛЕКТРИЧНЕ ЕНЕРГИЈЕ ЗА год ГОДИНУ</t>
  </si>
  <si>
    <t>ЕТ-3-11.2</t>
  </si>
  <si>
    <t>ЕЛЕКТРОДИСТРИБУЦИЈЕ</t>
  </si>
  <si>
    <t>КРАЈЊИ КУПЦИ НА ПРЕНОСНОМ СИСТЕМУ (без Железнице Србије)</t>
  </si>
  <si>
    <t xml:space="preserve">   У табели су приказане реализоване вредности закључно са месецом:</t>
  </si>
  <si>
    <t>СНАБДЕВАЧ</t>
  </si>
  <si>
    <t>Количине по месецима и укупно (MWh)</t>
  </si>
  <si>
    <t>УКУПНО (1-25)</t>
  </si>
  <si>
    <t>ЕТ-3-7.2.3</t>
  </si>
  <si>
    <t>ИСПОРУКА ЕЛЕКТРИЧНЕ ЕНЕРГИЈЕ - СНАБДЕВАЊЕ НА СЛОБОДНОМ ТРЖИШТУ - ПО СНАБДЕВАЧИМА ЗА год ГОДИНУ</t>
  </si>
  <si>
    <t>Преузето из дистрибутивног система</t>
  </si>
  <si>
    <t>11.1</t>
  </si>
  <si>
    <t>11.2</t>
  </si>
  <si>
    <t>11.3</t>
  </si>
  <si>
    <t>12.3</t>
  </si>
  <si>
    <t>2.2.1</t>
  </si>
  <si>
    <t>2.2.2</t>
  </si>
  <si>
    <t>5</t>
  </si>
  <si>
    <t>6</t>
  </si>
  <si>
    <t>7.1.1</t>
  </si>
  <si>
    <t>7.1.2</t>
  </si>
  <si>
    <t>6.1.1</t>
  </si>
  <si>
    <t>6.1.2</t>
  </si>
  <si>
    <t>6.1.3</t>
  </si>
  <si>
    <t>6.1.4</t>
  </si>
  <si>
    <t>6.1.5</t>
  </si>
  <si>
    <t>6.2.1</t>
  </si>
  <si>
    <t>6.2.2</t>
  </si>
  <si>
    <t>6.2.3</t>
  </si>
  <si>
    <t>6.2.4</t>
  </si>
  <si>
    <t>6.2.5</t>
  </si>
  <si>
    <t>6.2.6</t>
  </si>
  <si>
    <t>6.3.1</t>
  </si>
  <si>
    <t>6.3.2</t>
  </si>
  <si>
    <t>6.4</t>
  </si>
  <si>
    <t>7</t>
  </si>
  <si>
    <t>7.2.1</t>
  </si>
  <si>
    <t>7.2.2</t>
  </si>
  <si>
    <t>8</t>
  </si>
  <si>
    <t>9</t>
  </si>
  <si>
    <t>11</t>
  </si>
  <si>
    <t>12</t>
  </si>
  <si>
    <t>13</t>
  </si>
  <si>
    <t>14</t>
  </si>
  <si>
    <t>15</t>
  </si>
  <si>
    <t>Остали произвођачи</t>
  </si>
  <si>
    <t>Ветроелектрана Чибук</t>
  </si>
  <si>
    <t>27</t>
  </si>
  <si>
    <t>Производња осталих произвођача</t>
  </si>
  <si>
    <t>28</t>
  </si>
  <si>
    <t>Укупна производња у Републици Србији</t>
  </si>
  <si>
    <t>Ветроелектране</t>
  </si>
  <si>
    <t>Укупно ветроелектарне</t>
  </si>
  <si>
    <t>Соларне електране</t>
  </si>
  <si>
    <t>Соларна електрана 1</t>
  </si>
  <si>
    <t>Укупно соларне електране</t>
  </si>
  <si>
    <t>Остале електране</t>
  </si>
  <si>
    <t>Соларна електрана 2</t>
  </si>
  <si>
    <t>Соларна електрана 3</t>
  </si>
  <si>
    <t>29</t>
  </si>
  <si>
    <t>30</t>
  </si>
  <si>
    <t>31</t>
  </si>
  <si>
    <r>
      <t>Хидроелектране</t>
    </r>
    <r>
      <rPr>
        <sz val="10"/>
        <color indexed="18"/>
        <rFont val="Arial Narrow"/>
        <family val="2"/>
      </rPr>
      <t xml:space="preserve"> ЈП ЕПС</t>
    </r>
  </si>
  <si>
    <t>Укупно ХЕ ЈП ЕПС без КиМ</t>
  </si>
  <si>
    <t>Термоелектране на угаљ ЈП ЕПС</t>
  </si>
  <si>
    <t>ТЕ Никола Тесла А</t>
  </si>
  <si>
    <t>ТЕ Никола Тесла А1</t>
  </si>
  <si>
    <t>ТЕ Никола Тесла А2</t>
  </si>
  <si>
    <t>ТЕ Никола Тесла А3</t>
  </si>
  <si>
    <t>ТЕ Никола Тесла А4</t>
  </si>
  <si>
    <t>ТЕ Никола Тесла А5</t>
  </si>
  <si>
    <t>ТЕ Никола Тесла А6</t>
  </si>
  <si>
    <t>ТЕ Никола Тесла Б</t>
  </si>
  <si>
    <t>ТЕ Никола Тесла Б1</t>
  </si>
  <si>
    <t>ТЕ Никола Тесла Б2</t>
  </si>
  <si>
    <t>Укупно ТЕ на угаљ ЈП ЕПС без КиМ</t>
  </si>
  <si>
    <t>Укупно ТЕ ЈП ЕПС без КиМ</t>
  </si>
  <si>
    <t>Укупно производња ЈП ЕПС без КиМ</t>
  </si>
  <si>
    <t>Укупна производња ХЕ и ТЕ на КиМ</t>
  </si>
  <si>
    <t>УКУПНО РЕПУБЛИКА СРБИЈА</t>
  </si>
  <si>
    <t>Производња ХЕ и ТЕ ЈП ЕПС</t>
  </si>
  <si>
    <t>Потребе ХЕ и TE ЈП ЕПС-а (преко тсф. опште групе)</t>
  </si>
  <si>
    <t>Укупно излаз и губици ЕМС АД без КиМ</t>
  </si>
  <si>
    <t>ЕМС АД - Губици преноса на КиМ /процена/</t>
  </si>
  <si>
    <t>Укупно излаз и губици ЕМС АД на КиМ</t>
  </si>
  <si>
    <t>Укупно излаз и губици ЕМС АД</t>
  </si>
  <si>
    <t>ЕМС АД - Губици у преносној мрежи</t>
  </si>
  <si>
    <t>ЕМС АД - без КиМ</t>
  </si>
  <si>
    <t>ЕМС АД - Губици у преносној мрежи без КиМ</t>
  </si>
  <si>
    <t>Огранак Панонске ТЕ-ТО</t>
  </si>
  <si>
    <t>Укупно Панонске ТЕ-ТО</t>
  </si>
  <si>
    <t>Огранак ХЕ Ђердап</t>
  </si>
  <si>
    <t>Огранак Дринско-Лимске ХЕ</t>
  </si>
  <si>
    <t>Огранак ТЕНТ</t>
  </si>
  <si>
    <t>Огранак ТЕ-КО Костолац</t>
  </si>
  <si>
    <t>9.1</t>
  </si>
  <si>
    <t>9.2</t>
  </si>
  <si>
    <t>9.3</t>
  </si>
  <si>
    <t>10</t>
  </si>
  <si>
    <t>Укупно за потребе електрана</t>
  </si>
  <si>
    <t>Потребе осталих произвођача (преко тсф. опште групе)</t>
  </si>
  <si>
    <t>Укупна производња осталих произвођача без КиМ</t>
  </si>
  <si>
    <t>Укупна производња Република Србија без КиМ</t>
  </si>
  <si>
    <t>32</t>
  </si>
  <si>
    <t>2.5.1</t>
  </si>
  <si>
    <t>2.5.2</t>
  </si>
  <si>
    <t>2.5.3</t>
  </si>
  <si>
    <t>2.5.3.1</t>
  </si>
  <si>
    <t>2.5.3.2</t>
  </si>
  <si>
    <t>2.7</t>
  </si>
  <si>
    <t>Укупно затворени дистрибутивни системи</t>
  </si>
  <si>
    <t>ЗАТВОРЕНИ ДИСТРИБУТИВНИ СИСТЕМИ</t>
  </si>
  <si>
    <t>2.6</t>
  </si>
  <si>
    <t>Напонски ниво</t>
  </si>
  <si>
    <t>[kV]</t>
  </si>
  <si>
    <t>Ветроелектрана Алибунар</t>
  </si>
  <si>
    <t>Ветроелектрана Ковачица</t>
  </si>
  <si>
    <t>Ветроелектрана Кошава</t>
  </si>
  <si>
    <t>ТЕ-ТО Панчево</t>
  </si>
  <si>
    <t>33</t>
  </si>
  <si>
    <t>Пријем из КиМ</t>
  </si>
  <si>
    <t>21.1</t>
  </si>
  <si>
    <t>21.2</t>
  </si>
  <si>
    <t>21.3</t>
  </si>
  <si>
    <t>ТЕ-ТО Винча</t>
  </si>
  <si>
    <t>34</t>
  </si>
  <si>
    <t>Укупно ТЕ-ТО</t>
  </si>
  <si>
    <t>13.1</t>
  </si>
  <si>
    <t>13.2</t>
  </si>
  <si>
    <t>15.1</t>
  </si>
  <si>
    <t>15.2</t>
  </si>
  <si>
    <t>15.3</t>
  </si>
  <si>
    <t>15.4</t>
  </si>
  <si>
    <t>17.1</t>
  </si>
  <si>
    <t>17.2</t>
  </si>
  <si>
    <t>17.3</t>
  </si>
  <si>
    <t>Испорука суседним дистрибутивним системима (без КиМ)</t>
  </si>
  <si>
    <t>Пријем из суседних дистрибутивних система (без КиМ)</t>
  </si>
  <si>
    <t>Испорука за КиМ</t>
  </si>
  <si>
    <t>15.5</t>
  </si>
  <si>
    <t>15.6</t>
  </si>
  <si>
    <t>Ветроелектрана Кривача</t>
  </si>
  <si>
    <t>Ветроелектрана Костолац</t>
  </si>
  <si>
    <t>ЗАТВОРЕНИ ДСИТРИБУТИВНИ СИСТЕМ</t>
  </si>
  <si>
    <t>УКУПНО (1-10)</t>
  </si>
  <si>
    <t>7.2.3</t>
  </si>
  <si>
    <t>ТЕ Костолац Б3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</si>
</sst>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_-;\-* #,##0_-;_-* &quot;-&quot;_-;_-@_-"/>
    <numFmt numFmtId="44" formatCode="_-* #,##0.00\ &quot;Din.&quot;_-;\-* #,##0.00\ &quot;Din.&quot;_-;_-* &quot;-&quot;??\ &quot;Din.&quot;_-;_-@_-"/>
    <numFmt numFmtId="43" formatCode="_-* #,##0.00_-;\-* #,##0.00_-;_-* &quot;-&quot;??_-;_-@_-"/>
    <numFmt numFmtId="164" formatCode="0_)"/>
    <numFmt numFmtId="165" formatCode="0.0"/>
    <numFmt numFmtId="166" formatCode="#,##0.0"/>
    <numFmt numFmtId="167" formatCode="d\.m\.yyyy;@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Helv"/>
      <family val="0"/>
    </font>
    <font>
      <sz val="12"/>
      <color indexed="18"/>
      <name val="Arial Narrow"/>
      <family val="2"/>
    </font>
    <font>
      <sz val="10"/>
      <color indexed="18"/>
      <name val="Arial Narrow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sz val="10"/>
      <color indexed="1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0"/>
      <color indexed="18"/>
      <name val="Symbol"/>
      <family val="1"/>
    </font>
    <font>
      <b/>
      <sz val="10"/>
      <color indexed="10"/>
      <name val="Arial Narrow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sz val="10"/>
      <color rgb="FF000080"/>
      <name val="Arial Narrow"/>
      <family val="2"/>
    </font>
    <font>
      <b/>
      <sz val="10"/>
      <color rgb="FFFF0000"/>
      <name val="Arial Narrow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/>
      <right style="double"/>
      <top style="double"/>
      <bottom/>
    </border>
    <border>
      <left style="double"/>
      <right style="thin"/>
      <top/>
      <bottom style="thin"/>
    </border>
    <border>
      <left/>
      <right style="double"/>
      <top/>
      <bottom style="thin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thin"/>
      <bottom style="thin"/>
    </border>
    <border>
      <left/>
      <right/>
      <top style="thin"/>
      <bottom style="hair"/>
    </border>
    <border>
      <left/>
      <right/>
      <top/>
      <bottom style="thin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thin"/>
      <top style="double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thin"/>
      <top/>
      <bottom/>
    </border>
    <border>
      <left style="hair"/>
      <right style="double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double"/>
      <top/>
      <bottom style="thin"/>
    </border>
    <border>
      <left style="double"/>
      <right style="thin"/>
      <top style="hair"/>
      <bottom style="hair"/>
    </border>
    <border>
      <left style="double"/>
      <right style="thin"/>
      <top style="thin"/>
      <bottom style="hair"/>
    </border>
    <border>
      <left style="double"/>
      <right style="thin"/>
      <top style="hair"/>
      <bottom style="double"/>
    </border>
    <border>
      <left style="double"/>
      <right style="thin"/>
      <top style="hair"/>
      <bottom/>
    </border>
    <border>
      <left/>
      <right style="double"/>
      <top/>
      <bottom style="hair"/>
    </border>
    <border>
      <left style="thin"/>
      <right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 style="double"/>
      <top style="hair"/>
      <bottom/>
    </border>
    <border>
      <left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 style="double"/>
    </border>
    <border>
      <left style="hair"/>
      <right style="hair"/>
      <top/>
      <bottom style="double"/>
    </border>
    <border>
      <left/>
      <right/>
      <top/>
      <bottom style="double"/>
    </border>
    <border>
      <left/>
      <right/>
      <top style="double"/>
      <bottom style="thin"/>
    </border>
    <border>
      <left style="double"/>
      <right style="thin"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/>
      <bottom style="hair"/>
    </border>
    <border>
      <left style="double"/>
      <right style="thin"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/>
      <right/>
      <top style="hair"/>
      <bottom style="double"/>
    </border>
    <border>
      <left style="hair"/>
      <right style="thin"/>
      <top/>
      <bottom style="hair"/>
    </border>
    <border>
      <left style="thin"/>
      <right/>
      <top style="thin"/>
      <bottom style="hair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 style="hair"/>
      <right style="thin"/>
      <top/>
      <bottom style="thin"/>
    </border>
    <border>
      <left style="hair"/>
      <right style="thin"/>
      <top/>
      <bottom style="double"/>
    </border>
    <border>
      <left/>
      <right style="double"/>
      <top style="hair"/>
      <bottom style="hair"/>
    </border>
    <border>
      <left/>
      <right style="double"/>
      <top style="thin"/>
      <bottom style="hair"/>
    </border>
    <border>
      <left/>
      <right style="double"/>
      <top style="hair"/>
      <bottom style="thin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double"/>
      <top/>
      <bottom style="hair"/>
    </border>
    <border>
      <left style="double"/>
      <right/>
      <top style="thin"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double"/>
      <top style="thin"/>
      <bottom style="hair"/>
    </border>
    <border>
      <left style="double"/>
      <right style="hair"/>
      <top style="hair"/>
      <bottom/>
    </border>
    <border>
      <left style="hair"/>
      <right style="hair"/>
      <top style="hair"/>
      <bottom/>
    </border>
    <border>
      <left style="hair"/>
      <right style="double"/>
      <top style="hair"/>
      <bottom/>
    </border>
    <border>
      <left style="double"/>
      <right style="hair"/>
      <top/>
      <bottom style="thin"/>
    </border>
    <border>
      <left style="double"/>
      <right style="hair"/>
      <top/>
      <bottom style="double"/>
    </border>
    <border>
      <left style="hair"/>
      <right style="double"/>
      <top/>
      <bottom style="double"/>
    </border>
    <border>
      <left/>
      <right style="double"/>
      <top/>
      <bottom/>
    </border>
    <border>
      <left/>
      <right/>
      <top style="hair"/>
      <bottom/>
    </border>
    <border>
      <left style="double"/>
      <right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/>
      <right style="double"/>
      <top style="hair"/>
      <bottom/>
    </border>
    <border>
      <left style="thin"/>
      <right/>
      <top style="hair"/>
      <bottom style="double"/>
    </border>
    <border>
      <left style="hair"/>
      <right/>
      <top style="hair"/>
      <bottom style="double"/>
    </border>
    <border>
      <left/>
      <right style="hair"/>
      <top style="hair"/>
      <bottom style="double"/>
    </border>
    <border>
      <left style="thin"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thin"/>
      <bottom style="hair"/>
    </border>
    <border>
      <left style="thin"/>
      <right style="double"/>
      <top/>
      <bottom style="thin"/>
    </border>
    <border>
      <left/>
      <right/>
      <top style="thin"/>
      <bottom/>
    </border>
    <border>
      <left style="hair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/>
    </border>
    <border>
      <left style="double"/>
      <right/>
      <top style="hair"/>
      <bottom style="hair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/>
      <top style="double"/>
      <bottom/>
    </border>
    <border>
      <left style="thin"/>
      <right style="thin"/>
      <top/>
      <bottom style="double"/>
    </border>
    <border>
      <left style="thin"/>
      <right style="thin"/>
      <top style="thin"/>
      <bottom style="double"/>
    </border>
    <border>
      <left style="thin"/>
      <right/>
      <top/>
      <bottom/>
    </border>
    <border>
      <left style="thin"/>
      <right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double"/>
      <right style="thin"/>
      <top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/>
      <top style="thin"/>
      <bottom/>
    </border>
    <border>
      <left style="double"/>
      <right/>
      <top/>
      <bottom style="thin"/>
    </border>
    <border>
      <left style="double"/>
      <right style="thin"/>
      <top style="double"/>
      <bottom style="hair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164" fontId="3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42">
    <xf numFmtId="0" fontId="0" fillId="0" borderId="0" xfId="0" applyAlignment="1">
      <alignment/>
    </xf>
    <xf numFmtId="49" fontId="5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5" fillId="33" borderId="0" xfId="0" applyNumberFormat="1" applyFont="1" applyFill="1" applyAlignment="1">
      <alignment/>
    </xf>
    <xf numFmtId="49" fontId="5" fillId="0" borderId="0" xfId="0" applyNumberFormat="1" applyFont="1" applyAlignment="1">
      <alignment/>
    </xf>
    <xf numFmtId="49" fontId="6" fillId="33" borderId="0" xfId="0" applyNumberFormat="1" applyFont="1" applyFill="1" applyBorder="1" applyAlignment="1">
      <alignment/>
    </xf>
    <xf numFmtId="49" fontId="6" fillId="33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4" fillId="33" borderId="0" xfId="0" applyFont="1" applyFill="1" applyAlignment="1">
      <alignment horizontal="left" vertical="center"/>
    </xf>
    <xf numFmtId="0" fontId="5" fillId="33" borderId="0" xfId="0" applyNumberFormat="1" applyFont="1" applyFill="1" applyAlignment="1">
      <alignment horizontal="left" vertical="center"/>
    </xf>
    <xf numFmtId="49" fontId="5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5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center"/>
    </xf>
    <xf numFmtId="1" fontId="5" fillId="33" borderId="11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0" fontId="5" fillId="33" borderId="20" xfId="59" applyFont="1" applyFill="1" applyBorder="1">
      <alignment/>
      <protection/>
    </xf>
    <xf numFmtId="0" fontId="5" fillId="33" borderId="21" xfId="59" applyFont="1" applyFill="1" applyBorder="1" applyAlignment="1">
      <alignment horizontal="center"/>
      <protection/>
    </xf>
    <xf numFmtId="3" fontId="5" fillId="33" borderId="21" xfId="59" applyNumberFormat="1" applyFont="1" applyFill="1" applyBorder="1" applyAlignment="1">
      <alignment horizontal="right" vertical="center"/>
      <protection/>
    </xf>
    <xf numFmtId="3" fontId="5" fillId="33" borderId="22" xfId="59" applyNumberFormat="1" applyFont="1" applyFill="1" applyBorder="1" applyAlignment="1">
      <alignment horizontal="right" vertical="center"/>
      <protection/>
    </xf>
    <xf numFmtId="0" fontId="5" fillId="33" borderId="20" xfId="59" applyFont="1" applyFill="1" applyBorder="1" applyAlignment="1">
      <alignment horizontal="center"/>
      <protection/>
    </xf>
    <xf numFmtId="0" fontId="5" fillId="33" borderId="23" xfId="59" applyFont="1" applyFill="1" applyBorder="1">
      <alignment/>
      <protection/>
    </xf>
    <xf numFmtId="0" fontId="5" fillId="33" borderId="24" xfId="59" applyFont="1" applyFill="1" applyBorder="1" applyAlignment="1">
      <alignment horizontal="center"/>
      <protection/>
    </xf>
    <xf numFmtId="3" fontId="5" fillId="33" borderId="25" xfId="59" applyNumberFormat="1" applyFont="1" applyFill="1" applyBorder="1" applyAlignment="1">
      <alignment horizontal="right" vertical="center"/>
      <protection/>
    </xf>
    <xf numFmtId="0" fontId="10" fillId="33" borderId="0" xfId="59" applyFont="1" applyFill="1">
      <alignment/>
      <protection/>
    </xf>
    <xf numFmtId="0" fontId="5" fillId="0" borderId="26" xfId="59" applyFont="1" applyBorder="1" applyAlignment="1">
      <alignment horizontal="center" vertical="center"/>
      <protection/>
    </xf>
    <xf numFmtId="0" fontId="5" fillId="0" borderId="27" xfId="59" applyFont="1" applyBorder="1" applyAlignment="1">
      <alignment horizontal="center" vertical="center"/>
      <protection/>
    </xf>
    <xf numFmtId="0" fontId="5" fillId="0" borderId="28" xfId="59" applyFont="1" applyBorder="1" applyAlignment="1">
      <alignment horizontal="center" vertical="center"/>
      <protection/>
    </xf>
    <xf numFmtId="0" fontId="5" fillId="0" borderId="29" xfId="59" applyFont="1" applyBorder="1" applyAlignment="1">
      <alignment horizontal="center" vertical="center"/>
      <protection/>
    </xf>
    <xf numFmtId="0" fontId="5" fillId="0" borderId="30" xfId="59" applyFont="1" applyBorder="1" applyAlignment="1">
      <alignment horizontal="center" vertical="center"/>
      <protection/>
    </xf>
    <xf numFmtId="0" fontId="5" fillId="0" borderId="31" xfId="59" applyFont="1" applyBorder="1" applyAlignment="1">
      <alignment horizontal="center" vertical="center"/>
      <protection/>
    </xf>
    <xf numFmtId="0" fontId="5" fillId="0" borderId="32" xfId="59" applyFont="1" applyBorder="1" applyAlignment="1">
      <alignment horizontal="center" vertical="center"/>
      <protection/>
    </xf>
    <xf numFmtId="0" fontId="5" fillId="0" borderId="33" xfId="59" applyFont="1" applyBorder="1" applyAlignment="1">
      <alignment horizontal="center" vertical="center"/>
      <protection/>
    </xf>
    <xf numFmtId="0" fontId="5" fillId="0" borderId="34" xfId="59" applyFont="1" applyBorder="1" applyAlignment="1">
      <alignment horizontal="center" vertical="center"/>
      <protection/>
    </xf>
    <xf numFmtId="49" fontId="5" fillId="33" borderId="35" xfId="0" applyNumberFormat="1" applyFont="1" applyFill="1" applyBorder="1" applyAlignment="1">
      <alignment horizontal="center"/>
    </xf>
    <xf numFmtId="49" fontId="5" fillId="33" borderId="36" xfId="0" applyNumberFormat="1" applyFont="1" applyFill="1" applyBorder="1" applyAlignment="1">
      <alignment horizontal="center"/>
    </xf>
    <xf numFmtId="49" fontId="5" fillId="33" borderId="35" xfId="0" applyNumberFormat="1" applyFont="1" applyFill="1" applyBorder="1" applyAlignment="1">
      <alignment horizontal="center" vertical="center" wrapText="1"/>
    </xf>
    <xf numFmtId="49" fontId="5" fillId="33" borderId="37" xfId="0" applyNumberFormat="1" applyFont="1" applyFill="1" applyBorder="1" applyAlignment="1">
      <alignment horizontal="center" vertical="center" wrapText="1"/>
    </xf>
    <xf numFmtId="49" fontId="5" fillId="33" borderId="38" xfId="0" applyNumberFormat="1" applyFont="1" applyFill="1" applyBorder="1" applyAlignment="1">
      <alignment horizontal="center" vertical="center" wrapText="1"/>
    </xf>
    <xf numFmtId="166" fontId="5" fillId="0" borderId="39" xfId="0" applyNumberFormat="1" applyFont="1" applyFill="1" applyBorder="1" applyAlignment="1">
      <alignment horizontal="right"/>
    </xf>
    <xf numFmtId="166" fontId="5" fillId="33" borderId="40" xfId="0" applyNumberFormat="1" applyFont="1" applyFill="1" applyBorder="1" applyAlignment="1">
      <alignment horizontal="right"/>
    </xf>
    <xf numFmtId="166" fontId="5" fillId="33" borderId="16" xfId="0" applyNumberFormat="1" applyFont="1" applyFill="1" applyBorder="1" applyAlignment="1">
      <alignment horizontal="right"/>
    </xf>
    <xf numFmtId="166" fontId="5" fillId="33" borderId="41" xfId="0" applyNumberFormat="1" applyFont="1" applyFill="1" applyBorder="1" applyAlignment="1">
      <alignment horizontal="right"/>
    </xf>
    <xf numFmtId="3" fontId="5" fillId="0" borderId="42" xfId="59" applyNumberFormat="1" applyFont="1" applyFill="1" applyBorder="1" applyAlignment="1">
      <alignment horizontal="right"/>
      <protection/>
    </xf>
    <xf numFmtId="3" fontId="5" fillId="0" borderId="21" xfId="59" applyNumberFormat="1" applyFont="1" applyFill="1" applyBorder="1" applyAlignment="1">
      <alignment horizontal="right"/>
      <protection/>
    </xf>
    <xf numFmtId="3" fontId="5" fillId="0" borderId="24" xfId="59" applyNumberFormat="1" applyFont="1" applyFill="1" applyBorder="1" applyAlignment="1">
      <alignment horizontal="right"/>
      <protection/>
    </xf>
    <xf numFmtId="0" fontId="5" fillId="33" borderId="43" xfId="59" applyFont="1" applyFill="1" applyBorder="1">
      <alignment/>
      <protection/>
    </xf>
    <xf numFmtId="0" fontId="5" fillId="33" borderId="44" xfId="59" applyFont="1" applyFill="1" applyBorder="1" applyAlignment="1">
      <alignment horizontal="center"/>
      <protection/>
    </xf>
    <xf numFmtId="3" fontId="5" fillId="33" borderId="45" xfId="59" applyNumberFormat="1" applyFont="1" applyFill="1" applyBorder="1" applyAlignment="1">
      <alignment horizontal="right" vertical="center"/>
      <protection/>
    </xf>
    <xf numFmtId="49" fontId="5" fillId="33" borderId="36" xfId="0" applyNumberFormat="1" applyFont="1" applyFill="1" applyBorder="1" applyAlignment="1">
      <alignment horizontal="center" vertical="center" wrapText="1"/>
    </xf>
    <xf numFmtId="0" fontId="5" fillId="33" borderId="46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47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166" fontId="5" fillId="0" borderId="50" xfId="0" applyNumberFormat="1" applyFont="1" applyFill="1" applyBorder="1" applyAlignment="1">
      <alignment horizontal="right"/>
    </xf>
    <xf numFmtId="166" fontId="5" fillId="0" borderId="51" xfId="0" applyNumberFormat="1" applyFont="1" applyFill="1" applyBorder="1" applyAlignment="1">
      <alignment horizontal="right"/>
    </xf>
    <xf numFmtId="166" fontId="5" fillId="0" borderId="52" xfId="0" applyNumberFormat="1" applyFont="1" applyFill="1" applyBorder="1" applyAlignment="1">
      <alignment horizontal="right"/>
    </xf>
    <xf numFmtId="166" fontId="5" fillId="0" borderId="53" xfId="0" applyNumberFormat="1" applyFont="1" applyFill="1" applyBorder="1" applyAlignment="1">
      <alignment horizontal="right"/>
    </xf>
    <xf numFmtId="166" fontId="5" fillId="0" borderId="54" xfId="0" applyNumberFormat="1" applyFont="1" applyFill="1" applyBorder="1" applyAlignment="1">
      <alignment horizontal="right"/>
    </xf>
    <xf numFmtId="166" fontId="5" fillId="0" borderId="55" xfId="0" applyNumberFormat="1" applyFont="1" applyFill="1" applyBorder="1" applyAlignment="1">
      <alignment horizontal="right"/>
    </xf>
    <xf numFmtId="166" fontId="5" fillId="0" borderId="47" xfId="0" applyNumberFormat="1" applyFont="1" applyFill="1" applyBorder="1" applyAlignment="1">
      <alignment horizontal="right"/>
    </xf>
    <xf numFmtId="166" fontId="5" fillId="0" borderId="48" xfId="0" applyNumberFormat="1" applyFont="1" applyFill="1" applyBorder="1" applyAlignment="1">
      <alignment horizontal="right"/>
    </xf>
    <xf numFmtId="166" fontId="5" fillId="0" borderId="56" xfId="0" applyNumberFormat="1" applyFont="1" applyFill="1" applyBorder="1" applyAlignment="1">
      <alignment horizontal="right"/>
    </xf>
    <xf numFmtId="166" fontId="5" fillId="0" borderId="57" xfId="0" applyNumberFormat="1" applyFont="1" applyFill="1" applyBorder="1" applyAlignment="1">
      <alignment horizontal="right"/>
    </xf>
    <xf numFmtId="166" fontId="5" fillId="33" borderId="47" xfId="0" applyNumberFormat="1" applyFont="1" applyFill="1" applyBorder="1" applyAlignment="1">
      <alignment horizontal="right"/>
    </xf>
    <xf numFmtId="166" fontId="5" fillId="33" borderId="48" xfId="0" applyNumberFormat="1" applyFont="1" applyFill="1" applyBorder="1" applyAlignment="1">
      <alignment horizontal="right"/>
    </xf>
    <xf numFmtId="166" fontId="5" fillId="0" borderId="31" xfId="0" applyNumberFormat="1" applyFont="1" applyFill="1" applyBorder="1" applyAlignment="1">
      <alignment horizontal="right"/>
    </xf>
    <xf numFmtId="166" fontId="5" fillId="0" borderId="32" xfId="0" applyNumberFormat="1" applyFont="1" applyFill="1" applyBorder="1" applyAlignment="1">
      <alignment horizontal="right"/>
    </xf>
    <xf numFmtId="166" fontId="5" fillId="0" borderId="58" xfId="0" applyNumberFormat="1" applyFont="1" applyFill="1" applyBorder="1" applyAlignment="1">
      <alignment horizontal="right"/>
    </xf>
    <xf numFmtId="166" fontId="5" fillId="0" borderId="59" xfId="0" applyNumberFormat="1" applyFont="1" applyFill="1" applyBorder="1" applyAlignment="1">
      <alignment horizontal="right"/>
    </xf>
    <xf numFmtId="0" fontId="5" fillId="33" borderId="60" xfId="0" applyFont="1" applyFill="1" applyBorder="1" applyAlignment="1">
      <alignment/>
    </xf>
    <xf numFmtId="0" fontId="5" fillId="33" borderId="61" xfId="0" applyFont="1" applyFill="1" applyBorder="1" applyAlignment="1">
      <alignment/>
    </xf>
    <xf numFmtId="49" fontId="5" fillId="33" borderId="62" xfId="0" applyNumberFormat="1" applyFont="1" applyFill="1" applyBorder="1" applyAlignment="1">
      <alignment horizontal="center" vertical="center" wrapText="1"/>
    </xf>
    <xf numFmtId="0" fontId="5" fillId="33" borderId="63" xfId="59" applyFont="1" applyFill="1" applyBorder="1">
      <alignment/>
      <protection/>
    </xf>
    <xf numFmtId="0" fontId="5" fillId="33" borderId="64" xfId="59" applyFont="1" applyFill="1" applyBorder="1" applyAlignment="1">
      <alignment horizontal="center"/>
      <protection/>
    </xf>
    <xf numFmtId="3" fontId="5" fillId="33" borderId="65" xfId="59" applyNumberFormat="1" applyFont="1" applyFill="1" applyBorder="1" applyAlignment="1">
      <alignment horizontal="right" vertical="center"/>
      <protection/>
    </xf>
    <xf numFmtId="0" fontId="5" fillId="33" borderId="66" xfId="59" applyFont="1" applyFill="1" applyBorder="1" applyAlignment="1">
      <alignment horizontal="center"/>
      <protection/>
    </xf>
    <xf numFmtId="0" fontId="5" fillId="33" borderId="67" xfId="59" applyFont="1" applyFill="1" applyBorder="1" applyAlignment="1">
      <alignment horizontal="center"/>
      <protection/>
    </xf>
    <xf numFmtId="49" fontId="5" fillId="34" borderId="0" xfId="0" applyNumberFormat="1" applyFont="1" applyFill="1" applyBorder="1" applyAlignment="1" applyProtection="1">
      <alignment/>
      <protection locked="0"/>
    </xf>
    <xf numFmtId="49" fontId="5" fillId="34" borderId="0" xfId="0" applyNumberFormat="1" applyFont="1" applyFill="1" applyAlignment="1" applyProtection="1">
      <alignment/>
      <protection locked="0"/>
    </xf>
    <xf numFmtId="0" fontId="5" fillId="34" borderId="0" xfId="0" applyFont="1" applyFill="1" applyAlignment="1" applyProtection="1">
      <alignment horizontal="left" vertical="center"/>
      <protection/>
    </xf>
    <xf numFmtId="49" fontId="5" fillId="34" borderId="0" xfId="0" applyNumberFormat="1" applyFont="1" applyFill="1" applyAlignment="1" applyProtection="1">
      <alignment/>
      <protection/>
    </xf>
    <xf numFmtId="0" fontId="5" fillId="33" borderId="35" xfId="0" applyNumberFormat="1" applyFont="1" applyFill="1" applyBorder="1" applyAlignment="1">
      <alignment horizontal="center"/>
    </xf>
    <xf numFmtId="0" fontId="5" fillId="33" borderId="68" xfId="0" applyNumberFormat="1" applyFont="1" applyFill="1" applyBorder="1" applyAlignment="1">
      <alignment horizontal="center"/>
    </xf>
    <xf numFmtId="0" fontId="5" fillId="33" borderId="36" xfId="0" applyNumberFormat="1" applyFont="1" applyFill="1" applyBorder="1" applyAlignment="1">
      <alignment horizontal="center"/>
    </xf>
    <xf numFmtId="0" fontId="5" fillId="33" borderId="69" xfId="0" applyNumberFormat="1" applyFont="1" applyFill="1" applyBorder="1" applyAlignment="1">
      <alignment horizontal="center"/>
    </xf>
    <xf numFmtId="0" fontId="5" fillId="33" borderId="62" xfId="0" applyNumberFormat="1" applyFont="1" applyFill="1" applyBorder="1" applyAlignment="1">
      <alignment horizontal="center"/>
    </xf>
    <xf numFmtId="0" fontId="5" fillId="33" borderId="70" xfId="0" applyNumberFormat="1" applyFont="1" applyFill="1" applyBorder="1" applyAlignment="1">
      <alignment horizontal="center"/>
    </xf>
    <xf numFmtId="0" fontId="5" fillId="33" borderId="71" xfId="0" applyFont="1" applyFill="1" applyBorder="1" applyAlignment="1">
      <alignment horizontal="center"/>
    </xf>
    <xf numFmtId="0" fontId="7" fillId="33" borderId="61" xfId="0" applyFont="1" applyFill="1" applyBorder="1" applyAlignment="1">
      <alignment/>
    </xf>
    <xf numFmtId="1" fontId="5" fillId="33" borderId="72" xfId="0" applyNumberFormat="1" applyFont="1" applyFill="1" applyBorder="1" applyAlignment="1">
      <alignment/>
    </xf>
    <xf numFmtId="166" fontId="5" fillId="34" borderId="56" xfId="0" applyNumberFormat="1" applyFont="1" applyFill="1" applyBorder="1" applyAlignment="1">
      <alignment horizontal="right"/>
    </xf>
    <xf numFmtId="166" fontId="5" fillId="34" borderId="57" xfId="0" applyNumberFormat="1" applyFont="1" applyFill="1" applyBorder="1" applyAlignment="1">
      <alignment horizontal="right"/>
    </xf>
    <xf numFmtId="166" fontId="5" fillId="34" borderId="50" xfId="0" applyNumberFormat="1" applyFont="1" applyFill="1" applyBorder="1" applyAlignment="1">
      <alignment horizontal="right"/>
    </xf>
    <xf numFmtId="166" fontId="5" fillId="34" borderId="51" xfId="0" applyNumberFormat="1" applyFont="1" applyFill="1" applyBorder="1" applyAlignment="1">
      <alignment horizontal="right"/>
    </xf>
    <xf numFmtId="166" fontId="5" fillId="34" borderId="54" xfId="0" applyNumberFormat="1" applyFont="1" applyFill="1" applyBorder="1" applyAlignment="1">
      <alignment horizontal="right"/>
    </xf>
    <xf numFmtId="166" fontId="5" fillId="34" borderId="55" xfId="0" applyNumberFormat="1" applyFont="1" applyFill="1" applyBorder="1" applyAlignment="1">
      <alignment horizontal="right"/>
    </xf>
    <xf numFmtId="166" fontId="5" fillId="34" borderId="47" xfId="0" applyNumberFormat="1" applyFont="1" applyFill="1" applyBorder="1" applyAlignment="1">
      <alignment horizontal="right"/>
    </xf>
    <xf numFmtId="166" fontId="5" fillId="34" borderId="48" xfId="0" applyNumberFormat="1" applyFont="1" applyFill="1" applyBorder="1" applyAlignment="1">
      <alignment horizontal="right"/>
    </xf>
    <xf numFmtId="3" fontId="5" fillId="34" borderId="21" xfId="59" applyNumberFormat="1" applyFont="1" applyFill="1" applyBorder="1" applyAlignment="1">
      <alignment horizontal="right" vertical="center"/>
      <protection/>
    </xf>
    <xf numFmtId="3" fontId="5" fillId="34" borderId="64" xfId="59" applyNumberFormat="1" applyFont="1" applyFill="1" applyBorder="1" applyAlignment="1">
      <alignment horizontal="right" vertical="center"/>
      <protection/>
    </xf>
    <xf numFmtId="3" fontId="5" fillId="34" borderId="24" xfId="59" applyNumberFormat="1" applyFont="1" applyFill="1" applyBorder="1" applyAlignment="1">
      <alignment horizontal="right" vertical="center"/>
      <protection/>
    </xf>
    <xf numFmtId="3" fontId="5" fillId="34" borderId="52" xfId="59" applyNumberFormat="1" applyFont="1" applyFill="1" applyBorder="1" applyAlignment="1">
      <alignment horizontal="right"/>
      <protection/>
    </xf>
    <xf numFmtId="3" fontId="5" fillId="34" borderId="53" xfId="59" applyNumberFormat="1" applyFont="1" applyFill="1" applyBorder="1" applyAlignment="1">
      <alignment horizontal="right"/>
      <protection/>
    </xf>
    <xf numFmtId="3" fontId="5" fillId="34" borderId="73" xfId="59" applyNumberFormat="1" applyFont="1" applyFill="1" applyBorder="1" applyAlignment="1">
      <alignment horizontal="right"/>
      <protection/>
    </xf>
    <xf numFmtId="3" fontId="5" fillId="34" borderId="50" xfId="59" applyNumberFormat="1" applyFont="1" applyFill="1" applyBorder="1" applyAlignment="1">
      <alignment horizontal="right"/>
      <protection/>
    </xf>
    <xf numFmtId="3" fontId="5" fillId="34" borderId="51" xfId="59" applyNumberFormat="1" applyFont="1" applyFill="1" applyBorder="1" applyAlignment="1">
      <alignment horizontal="right"/>
      <protection/>
    </xf>
    <xf numFmtId="3" fontId="5" fillId="34" borderId="74" xfId="59" applyNumberFormat="1" applyFont="1" applyFill="1" applyBorder="1" applyAlignment="1">
      <alignment horizontal="right"/>
      <protection/>
    </xf>
    <xf numFmtId="3" fontId="5" fillId="34" borderId="75" xfId="59" applyNumberFormat="1" applyFont="1" applyFill="1" applyBorder="1" applyAlignment="1">
      <alignment horizontal="right"/>
      <protection/>
    </xf>
    <xf numFmtId="3" fontId="5" fillId="34" borderId="76" xfId="59" applyNumberFormat="1" applyFont="1" applyFill="1" applyBorder="1" applyAlignment="1">
      <alignment horizontal="right"/>
      <protection/>
    </xf>
    <xf numFmtId="3" fontId="5" fillId="34" borderId="77" xfId="59" applyNumberFormat="1" applyFont="1" applyFill="1" applyBorder="1" applyAlignment="1">
      <alignment horizontal="right"/>
      <protection/>
    </xf>
    <xf numFmtId="165" fontId="5" fillId="34" borderId="52" xfId="59" applyNumberFormat="1" applyFont="1" applyFill="1" applyBorder="1" applyAlignment="1">
      <alignment horizontal="center"/>
      <protection/>
    </xf>
    <xf numFmtId="165" fontId="5" fillId="34" borderId="53" xfId="59" applyNumberFormat="1" applyFont="1" applyFill="1" applyBorder="1" applyAlignment="1">
      <alignment horizontal="center"/>
      <protection/>
    </xf>
    <xf numFmtId="165" fontId="5" fillId="34" borderId="78" xfId="59" applyNumberFormat="1" applyFont="1" applyFill="1" applyBorder="1" applyAlignment="1">
      <alignment horizontal="center"/>
      <protection/>
    </xf>
    <xf numFmtId="165" fontId="5" fillId="34" borderId="50" xfId="59" applyNumberFormat="1" applyFont="1" applyFill="1" applyBorder="1" applyAlignment="1">
      <alignment horizontal="center"/>
      <protection/>
    </xf>
    <xf numFmtId="165" fontId="5" fillId="34" borderId="51" xfId="59" applyNumberFormat="1" applyFont="1" applyFill="1" applyBorder="1" applyAlignment="1">
      <alignment horizontal="center"/>
      <protection/>
    </xf>
    <xf numFmtId="165" fontId="5" fillId="34" borderId="79" xfId="59" applyNumberFormat="1" applyFont="1" applyFill="1" applyBorder="1" applyAlignment="1">
      <alignment horizontal="center"/>
      <protection/>
    </xf>
    <xf numFmtId="165" fontId="5" fillId="34" borderId="75" xfId="59" applyNumberFormat="1" applyFont="1" applyFill="1" applyBorder="1" applyAlignment="1">
      <alignment horizontal="center"/>
      <protection/>
    </xf>
    <xf numFmtId="165" fontId="5" fillId="34" borderId="76" xfId="59" applyNumberFormat="1" applyFont="1" applyFill="1" applyBorder="1" applyAlignment="1">
      <alignment horizontal="center"/>
      <protection/>
    </xf>
    <xf numFmtId="165" fontId="5" fillId="34" borderId="80" xfId="59" applyNumberFormat="1" applyFont="1" applyFill="1" applyBorder="1" applyAlignment="1">
      <alignment horizontal="center"/>
      <protection/>
    </xf>
    <xf numFmtId="0" fontId="6" fillId="0" borderId="0" xfId="58" applyFont="1" applyAlignment="1">
      <alignment horizontal="left" vertical="center"/>
      <protection/>
    </xf>
    <xf numFmtId="0" fontId="6" fillId="0" borderId="0" xfId="58" applyFont="1" applyAlignment="1">
      <alignment horizontal="center" vertical="center" wrapText="1"/>
      <protection/>
    </xf>
    <xf numFmtId="0" fontId="6" fillId="0" borderId="0" xfId="58" applyFont="1" applyAlignment="1">
      <alignment horizontal="left" vertical="center" wrapText="1"/>
      <protection/>
    </xf>
    <xf numFmtId="0" fontId="6" fillId="0" borderId="0" xfId="58" applyFont="1" applyAlignment="1">
      <alignment vertical="center" wrapText="1"/>
      <protection/>
    </xf>
    <xf numFmtId="0" fontId="6" fillId="0" borderId="36" xfId="58" applyFont="1" applyBorder="1" applyAlignment="1">
      <alignment horizontal="center" vertical="center" wrapText="1"/>
      <protection/>
    </xf>
    <xf numFmtId="0" fontId="12" fillId="0" borderId="46" xfId="58" applyFont="1" applyBorder="1" applyAlignment="1">
      <alignment horizontal="left" vertical="center" wrapText="1"/>
      <protection/>
    </xf>
    <xf numFmtId="0" fontId="6" fillId="0" borderId="42" xfId="58" applyFont="1" applyBorder="1" applyAlignment="1">
      <alignment horizontal="center" vertical="center" wrapText="1"/>
      <protection/>
    </xf>
    <xf numFmtId="0" fontId="6" fillId="0" borderId="35" xfId="58" applyFont="1" applyBorder="1" applyAlignment="1">
      <alignment horizontal="center" vertical="center" wrapText="1"/>
      <protection/>
    </xf>
    <xf numFmtId="0" fontId="6" fillId="0" borderId="14" xfId="58" applyFont="1" applyBorder="1" applyAlignment="1">
      <alignment horizontal="left" vertical="center" wrapText="1"/>
      <protection/>
    </xf>
    <xf numFmtId="0" fontId="6" fillId="0" borderId="20" xfId="58" applyFont="1" applyBorder="1" applyAlignment="1">
      <alignment horizontal="left" vertical="center" wrapText="1"/>
      <protection/>
    </xf>
    <xf numFmtId="0" fontId="6" fillId="0" borderId="21" xfId="58" applyFont="1" applyBorder="1" applyAlignment="1">
      <alignment horizontal="center" vertical="center" wrapText="1"/>
      <protection/>
    </xf>
    <xf numFmtId="0" fontId="6" fillId="0" borderId="17" xfId="58" applyFont="1" applyBorder="1" applyAlignment="1">
      <alignment horizontal="left" vertical="center" wrapText="1"/>
      <protection/>
    </xf>
    <xf numFmtId="0" fontId="6" fillId="0" borderId="37" xfId="58" applyFont="1" applyBorder="1" applyAlignment="1">
      <alignment horizontal="center" vertical="center" wrapText="1"/>
      <protection/>
    </xf>
    <xf numFmtId="0" fontId="6" fillId="0" borderId="81" xfId="58" applyFont="1" applyBorder="1" applyAlignment="1">
      <alignment horizontal="left" vertical="center" wrapText="1"/>
      <protection/>
    </xf>
    <xf numFmtId="0" fontId="6" fillId="0" borderId="23" xfId="58" applyFont="1" applyBorder="1" applyAlignment="1">
      <alignment horizontal="left" vertical="center" wrapText="1"/>
      <protection/>
    </xf>
    <xf numFmtId="0" fontId="6" fillId="0" borderId="24" xfId="58" applyFont="1" applyBorder="1" applyAlignment="1">
      <alignment horizontal="center" vertical="center" wrapText="1"/>
      <protection/>
    </xf>
    <xf numFmtId="0" fontId="6" fillId="0" borderId="0" xfId="58" applyFont="1" applyBorder="1" applyAlignment="1">
      <alignment horizontal="left" vertical="center" wrapText="1"/>
      <protection/>
    </xf>
    <xf numFmtId="0" fontId="5" fillId="33" borderId="68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/>
    </xf>
    <xf numFmtId="0" fontId="5" fillId="33" borderId="12" xfId="0" applyNumberFormat="1" applyFont="1" applyFill="1" applyBorder="1" applyAlignment="1">
      <alignment horizontal="center"/>
    </xf>
    <xf numFmtId="166" fontId="5" fillId="33" borderId="50" xfId="0" applyNumberFormat="1" applyFont="1" applyFill="1" applyBorder="1" applyAlignment="1">
      <alignment horizontal="right"/>
    </xf>
    <xf numFmtId="166" fontId="5" fillId="33" borderId="51" xfId="0" applyNumberFormat="1" applyFont="1" applyFill="1" applyBorder="1" applyAlignment="1">
      <alignment horizontal="right"/>
    </xf>
    <xf numFmtId="166" fontId="5" fillId="33" borderId="74" xfId="0" applyNumberFormat="1" applyFont="1" applyFill="1" applyBorder="1" applyAlignment="1">
      <alignment horizontal="right"/>
    </xf>
    <xf numFmtId="166" fontId="5" fillId="34" borderId="74" xfId="0" applyNumberFormat="1" applyFont="1" applyFill="1" applyBorder="1" applyAlignment="1">
      <alignment horizontal="right"/>
    </xf>
    <xf numFmtId="166" fontId="5" fillId="34" borderId="82" xfId="0" applyNumberFormat="1" applyFont="1" applyFill="1" applyBorder="1" applyAlignment="1">
      <alignment horizontal="right"/>
    </xf>
    <xf numFmtId="166" fontId="5" fillId="33" borderId="83" xfId="0" applyNumberFormat="1" applyFont="1" applyFill="1" applyBorder="1" applyAlignment="1">
      <alignment horizontal="right"/>
    </xf>
    <xf numFmtId="166" fontId="5" fillId="33" borderId="17" xfId="0" applyNumberFormat="1" applyFont="1" applyFill="1" applyBorder="1" applyAlignment="1">
      <alignment horizontal="right"/>
    </xf>
    <xf numFmtId="166" fontId="5" fillId="33" borderId="46" xfId="0" applyNumberFormat="1" applyFont="1" applyFill="1" applyBorder="1" applyAlignment="1">
      <alignment horizontal="right"/>
    </xf>
    <xf numFmtId="166" fontId="5" fillId="34" borderId="49" xfId="0" applyNumberFormat="1" applyFont="1" applyFill="1" applyBorder="1" applyAlignment="1">
      <alignment horizontal="right"/>
    </xf>
    <xf numFmtId="166" fontId="5" fillId="0" borderId="47" xfId="0" applyNumberFormat="1" applyFont="1" applyFill="1" applyBorder="1" applyAlignment="1">
      <alignment horizontal="right"/>
    </xf>
    <xf numFmtId="166" fontId="5" fillId="0" borderId="48" xfId="0" applyNumberFormat="1" applyFont="1" applyFill="1" applyBorder="1" applyAlignment="1">
      <alignment horizontal="right"/>
    </xf>
    <xf numFmtId="166" fontId="5" fillId="0" borderId="49" xfId="0" applyNumberFormat="1" applyFont="1" applyFill="1" applyBorder="1" applyAlignment="1">
      <alignment horizontal="right"/>
    </xf>
    <xf numFmtId="166" fontId="5" fillId="33" borderId="49" xfId="0" applyNumberFormat="1" applyFont="1" applyFill="1" applyBorder="1" applyAlignment="1">
      <alignment horizontal="right"/>
    </xf>
    <xf numFmtId="166" fontId="5" fillId="0" borderId="82" xfId="0" applyNumberFormat="1" applyFont="1" applyFill="1" applyBorder="1" applyAlignment="1">
      <alignment horizontal="right"/>
    </xf>
    <xf numFmtId="166" fontId="5" fillId="0" borderId="74" xfId="0" applyNumberFormat="1" applyFont="1" applyFill="1" applyBorder="1" applyAlignment="1">
      <alignment horizontal="right"/>
    </xf>
    <xf numFmtId="166" fontId="5" fillId="34" borderId="84" xfId="0" applyNumberFormat="1" applyFont="1" applyFill="1" applyBorder="1" applyAlignment="1">
      <alignment horizontal="right"/>
    </xf>
    <xf numFmtId="166" fontId="5" fillId="33" borderId="85" xfId="0" applyNumberFormat="1" applyFont="1" applyFill="1" applyBorder="1" applyAlignment="1">
      <alignment horizontal="right"/>
    </xf>
    <xf numFmtId="166" fontId="5" fillId="0" borderId="84" xfId="0" applyNumberFormat="1" applyFont="1" applyFill="1" applyBorder="1" applyAlignment="1">
      <alignment horizontal="right"/>
    </xf>
    <xf numFmtId="166" fontId="5" fillId="0" borderId="86" xfId="0" applyNumberFormat="1" applyFont="1" applyFill="1" applyBorder="1" applyAlignment="1">
      <alignment horizontal="right"/>
    </xf>
    <xf numFmtId="166" fontId="5" fillId="0" borderId="49" xfId="0" applyNumberFormat="1" applyFont="1" applyFill="1" applyBorder="1" applyAlignment="1">
      <alignment horizontal="right"/>
    </xf>
    <xf numFmtId="166" fontId="5" fillId="0" borderId="87" xfId="0" applyNumberFormat="1" applyFont="1" applyFill="1" applyBorder="1" applyAlignment="1">
      <alignment horizontal="right"/>
    </xf>
    <xf numFmtId="166" fontId="5" fillId="33" borderId="88" xfId="0" applyNumberFormat="1" applyFont="1" applyFill="1" applyBorder="1" applyAlignment="1">
      <alignment horizontal="right"/>
    </xf>
    <xf numFmtId="166" fontId="5" fillId="33" borderId="39" xfId="0" applyNumberFormat="1" applyFont="1" applyFill="1" applyBorder="1" applyAlignment="1">
      <alignment horizontal="right"/>
    </xf>
    <xf numFmtId="166" fontId="5" fillId="33" borderId="89" xfId="0" applyNumberFormat="1" applyFont="1" applyFill="1" applyBorder="1" applyAlignment="1">
      <alignment horizontal="right"/>
    </xf>
    <xf numFmtId="166" fontId="5" fillId="33" borderId="41" xfId="0" applyNumberFormat="1" applyFont="1" applyFill="1" applyBorder="1" applyAlignment="1">
      <alignment horizontal="right"/>
    </xf>
    <xf numFmtId="166" fontId="5" fillId="33" borderId="90" xfId="0" applyNumberFormat="1" applyFont="1" applyFill="1" applyBorder="1" applyAlignment="1">
      <alignment horizontal="right"/>
    </xf>
    <xf numFmtId="166" fontId="5" fillId="33" borderId="13" xfId="0" applyNumberFormat="1" applyFont="1" applyFill="1" applyBorder="1" applyAlignment="1">
      <alignment horizontal="right"/>
    </xf>
    <xf numFmtId="166" fontId="5" fillId="33" borderId="91" xfId="0" applyNumberFormat="1" applyFont="1" applyFill="1" applyBorder="1" applyAlignment="1">
      <alignment horizontal="right"/>
    </xf>
    <xf numFmtId="166" fontId="5" fillId="34" borderId="31" xfId="0" applyNumberFormat="1" applyFont="1" applyFill="1" applyBorder="1" applyAlignment="1">
      <alignment horizontal="right"/>
    </xf>
    <xf numFmtId="166" fontId="5" fillId="34" borderId="32" xfId="0" applyNumberFormat="1" applyFont="1" applyFill="1" applyBorder="1" applyAlignment="1">
      <alignment horizontal="right"/>
    </xf>
    <xf numFmtId="166" fontId="5" fillId="34" borderId="86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0" fontId="8" fillId="33" borderId="92" xfId="0" applyFont="1" applyFill="1" applyBorder="1" applyAlignment="1">
      <alignment horizontal="left"/>
    </xf>
    <xf numFmtId="0" fontId="5" fillId="33" borderId="63" xfId="59" applyFont="1" applyFill="1" applyBorder="1" applyAlignment="1">
      <alignment horizontal="center"/>
      <protection/>
    </xf>
    <xf numFmtId="49" fontId="5" fillId="33" borderId="69" xfId="0" applyNumberFormat="1" applyFont="1" applyFill="1" applyBorder="1" applyAlignment="1">
      <alignment horizontal="center" vertical="center" wrapText="1"/>
    </xf>
    <xf numFmtId="0" fontId="5" fillId="33" borderId="93" xfId="59" applyFont="1" applyFill="1" applyBorder="1">
      <alignment/>
      <protection/>
    </xf>
    <xf numFmtId="0" fontId="5" fillId="33" borderId="94" xfId="59" applyFont="1" applyFill="1" applyBorder="1" applyAlignment="1">
      <alignment horizontal="center"/>
      <protection/>
    </xf>
    <xf numFmtId="3" fontId="5" fillId="33" borderId="94" xfId="59" applyNumberFormat="1" applyFont="1" applyFill="1" applyBorder="1" applyAlignment="1">
      <alignment horizontal="right" vertical="center"/>
      <protection/>
    </xf>
    <xf numFmtId="3" fontId="5" fillId="33" borderId="95" xfId="59" applyNumberFormat="1" applyFont="1" applyFill="1" applyBorder="1" applyAlignment="1">
      <alignment horizontal="right" vertical="center"/>
      <protection/>
    </xf>
    <xf numFmtId="0" fontId="8" fillId="33" borderId="96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center"/>
    </xf>
    <xf numFmtId="0" fontId="8" fillId="33" borderId="41" xfId="0" applyFont="1" applyFill="1" applyBorder="1" applyAlignment="1">
      <alignment horizontal="center"/>
    </xf>
    <xf numFmtId="0" fontId="5" fillId="0" borderId="97" xfId="0" applyFont="1" applyFill="1" applyBorder="1" applyAlignment="1">
      <alignment/>
    </xf>
    <xf numFmtId="1" fontId="5" fillId="33" borderId="97" xfId="0" applyNumberFormat="1" applyFont="1" applyFill="1" applyBorder="1" applyAlignment="1">
      <alignment/>
    </xf>
    <xf numFmtId="0" fontId="0" fillId="33" borderId="98" xfId="0" applyFill="1" applyBorder="1" applyAlignment="1">
      <alignment/>
    </xf>
    <xf numFmtId="0" fontId="5" fillId="33" borderId="97" xfId="0" applyFont="1" applyFill="1" applyBorder="1" applyAlignment="1">
      <alignment/>
    </xf>
    <xf numFmtId="0" fontId="5" fillId="34" borderId="0" xfId="0" applyNumberFormat="1" applyFont="1" applyFill="1" applyBorder="1" applyAlignment="1">
      <alignment horizontal="left"/>
    </xf>
    <xf numFmtId="0" fontId="6" fillId="0" borderId="99" xfId="58" applyFont="1" applyBorder="1" applyAlignment="1">
      <alignment horizontal="center" vertical="center" wrapText="1"/>
      <protection/>
    </xf>
    <xf numFmtId="0" fontId="6" fillId="0" borderId="22" xfId="58" applyFont="1" applyBorder="1" applyAlignment="1">
      <alignment horizontal="center" vertical="center" wrapText="1"/>
      <protection/>
    </xf>
    <xf numFmtId="0" fontId="6" fillId="0" borderId="25" xfId="58" applyFont="1" applyBorder="1" applyAlignment="1">
      <alignment horizontal="center" vertical="center" wrapText="1"/>
      <protection/>
    </xf>
    <xf numFmtId="4" fontId="5" fillId="0" borderId="56" xfId="0" applyNumberFormat="1" applyFont="1" applyFill="1" applyBorder="1" applyAlignment="1">
      <alignment horizontal="right"/>
    </xf>
    <xf numFmtId="4" fontId="5" fillId="0" borderId="57" xfId="0" applyNumberFormat="1" applyFont="1" applyFill="1" applyBorder="1" applyAlignment="1">
      <alignment horizontal="right"/>
    </xf>
    <xf numFmtId="4" fontId="5" fillId="0" borderId="82" xfId="0" applyNumberFormat="1" applyFont="1" applyFill="1" applyBorder="1" applyAlignment="1">
      <alignment horizontal="right"/>
    </xf>
    <xf numFmtId="4" fontId="5" fillId="0" borderId="39" xfId="0" applyNumberFormat="1" applyFont="1" applyFill="1" applyBorder="1" applyAlignment="1">
      <alignment horizontal="right"/>
    </xf>
    <xf numFmtId="4" fontId="5" fillId="0" borderId="76" xfId="0" applyNumberFormat="1" applyFont="1" applyFill="1" applyBorder="1" applyAlignment="1">
      <alignment horizontal="right"/>
    </xf>
    <xf numFmtId="0" fontId="13" fillId="33" borderId="100" xfId="0" applyFont="1" applyFill="1" applyBorder="1" applyAlignment="1">
      <alignment horizontal="center"/>
    </xf>
    <xf numFmtId="0" fontId="13" fillId="33" borderId="101" xfId="0" applyFont="1" applyFill="1" applyBorder="1" applyAlignment="1">
      <alignment horizontal="center"/>
    </xf>
    <xf numFmtId="0" fontId="13" fillId="33" borderId="102" xfId="0" applyFont="1" applyFill="1" applyBorder="1" applyAlignment="1">
      <alignment horizontal="center"/>
    </xf>
    <xf numFmtId="0" fontId="13" fillId="33" borderId="103" xfId="0" applyFont="1" applyFill="1" applyBorder="1" applyAlignment="1">
      <alignment horizontal="center"/>
    </xf>
    <xf numFmtId="0" fontId="13" fillId="33" borderId="32" xfId="0" applyFont="1" applyFill="1" applyBorder="1" applyAlignment="1">
      <alignment horizontal="center"/>
    </xf>
    <xf numFmtId="0" fontId="13" fillId="33" borderId="34" xfId="0" applyFont="1" applyFill="1" applyBorder="1" applyAlignment="1">
      <alignment horizontal="center"/>
    </xf>
    <xf numFmtId="3" fontId="13" fillId="33" borderId="104" xfId="0" applyNumberFormat="1" applyFont="1" applyFill="1" applyBorder="1" applyAlignment="1">
      <alignment horizontal="center"/>
    </xf>
    <xf numFmtId="3" fontId="13" fillId="33" borderId="59" xfId="0" applyNumberFormat="1" applyFont="1" applyFill="1" applyBorder="1" applyAlignment="1">
      <alignment horizontal="center"/>
    </xf>
    <xf numFmtId="3" fontId="13" fillId="33" borderId="105" xfId="0" applyNumberFormat="1" applyFont="1" applyFill="1" applyBorder="1" applyAlignment="1">
      <alignment horizontal="center"/>
    </xf>
    <xf numFmtId="167" fontId="5" fillId="34" borderId="36" xfId="59" applyNumberFormat="1" applyFont="1" applyFill="1" applyBorder="1" applyAlignment="1">
      <alignment horizontal="center"/>
      <protection/>
    </xf>
    <xf numFmtId="167" fontId="5" fillId="34" borderId="35" xfId="59" applyNumberFormat="1" applyFont="1" applyFill="1" applyBorder="1" applyAlignment="1">
      <alignment horizontal="center"/>
      <protection/>
    </xf>
    <xf numFmtId="167" fontId="5" fillId="34" borderId="37" xfId="59" applyNumberFormat="1" applyFont="1" applyFill="1" applyBorder="1" applyAlignment="1">
      <alignment horizontal="center"/>
      <protection/>
    </xf>
    <xf numFmtId="49" fontId="5" fillId="33" borderId="62" xfId="0" applyNumberFormat="1" applyFont="1" applyFill="1" applyBorder="1" applyAlignment="1">
      <alignment horizontal="center"/>
    </xf>
    <xf numFmtId="166" fontId="5" fillId="33" borderId="106" xfId="0" applyNumberFormat="1" applyFont="1" applyFill="1" applyBorder="1" applyAlignment="1">
      <alignment horizontal="right"/>
    </xf>
    <xf numFmtId="3" fontId="5" fillId="34" borderId="94" xfId="59" applyNumberFormat="1" applyFont="1" applyFill="1" applyBorder="1" applyAlignment="1">
      <alignment horizontal="right" vertical="center"/>
      <protection/>
    </xf>
    <xf numFmtId="4" fontId="5" fillId="34" borderId="21" xfId="59" applyNumberFormat="1" applyFont="1" applyFill="1" applyBorder="1" applyAlignment="1">
      <alignment horizontal="right" vertical="center"/>
      <protection/>
    </xf>
    <xf numFmtId="4" fontId="5" fillId="33" borderId="22" xfId="59" applyNumberFormat="1" applyFont="1" applyFill="1" applyBorder="1" applyAlignment="1">
      <alignment horizontal="right" vertical="center"/>
      <protection/>
    </xf>
    <xf numFmtId="0" fontId="5" fillId="33" borderId="93" xfId="0" applyFont="1" applyFill="1" applyBorder="1" applyAlignment="1">
      <alignment/>
    </xf>
    <xf numFmtId="0" fontId="6" fillId="0" borderId="38" xfId="58" applyFont="1" applyBorder="1" applyAlignment="1">
      <alignment horizontal="center" vertical="center" wrapText="1"/>
      <protection/>
    </xf>
    <xf numFmtId="0" fontId="6" fillId="0" borderId="107" xfId="58" applyFont="1" applyBorder="1" applyAlignment="1">
      <alignment horizontal="left" vertical="center" wrapText="1"/>
      <protection/>
    </xf>
    <xf numFmtId="0" fontId="6" fillId="0" borderId="43" xfId="58" applyFont="1" applyBorder="1" applyAlignment="1">
      <alignment horizontal="left" vertical="center" wrapText="1"/>
      <protection/>
    </xf>
    <xf numFmtId="0" fontId="6" fillId="0" borderId="44" xfId="58" applyFont="1" applyBorder="1" applyAlignment="1">
      <alignment horizontal="center" vertical="center" wrapText="1"/>
      <protection/>
    </xf>
    <xf numFmtId="0" fontId="6" fillId="0" borderId="45" xfId="58" applyFont="1" applyBorder="1" applyAlignment="1">
      <alignment horizontal="center" vertical="center" wrapText="1"/>
      <protection/>
    </xf>
    <xf numFmtId="49" fontId="5" fillId="33" borderId="108" xfId="0" applyNumberFormat="1" applyFont="1" applyFill="1" applyBorder="1" applyAlignment="1">
      <alignment horizontal="center"/>
    </xf>
    <xf numFmtId="0" fontId="5" fillId="33" borderId="42" xfId="0" applyFont="1" applyFill="1" applyBorder="1" applyAlignment="1">
      <alignment/>
    </xf>
    <xf numFmtId="4" fontId="5" fillId="33" borderId="83" xfId="0" applyNumberFormat="1" applyFont="1" applyFill="1" applyBorder="1" applyAlignment="1">
      <alignment horizontal="center"/>
    </xf>
    <xf numFmtId="4" fontId="5" fillId="33" borderId="17" xfId="0" applyNumberFormat="1" applyFont="1" applyFill="1" applyBorder="1" applyAlignment="1">
      <alignment horizontal="center"/>
    </xf>
    <xf numFmtId="4" fontId="5" fillId="33" borderId="46" xfId="0" applyNumberFormat="1" applyFont="1" applyFill="1" applyBorder="1" applyAlignment="1">
      <alignment horizontal="center"/>
    </xf>
    <xf numFmtId="4" fontId="5" fillId="33" borderId="89" xfId="0" applyNumberFormat="1" applyFont="1" applyFill="1" applyBorder="1" applyAlignment="1">
      <alignment horizontal="center"/>
    </xf>
    <xf numFmtId="0" fontId="5" fillId="33" borderId="0" xfId="0" applyFont="1" applyFill="1" applyAlignment="1">
      <alignment vertical="center"/>
    </xf>
    <xf numFmtId="0" fontId="7" fillId="33" borderId="61" xfId="0" applyFont="1" applyFill="1" applyBorder="1" applyAlignment="1">
      <alignment vertical="center"/>
    </xf>
    <xf numFmtId="0" fontId="5" fillId="33" borderId="61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center" vertical="center" wrapText="1"/>
    </xf>
    <xf numFmtId="165" fontId="5" fillId="33" borderId="40" xfId="0" applyNumberFormat="1" applyFont="1" applyFill="1" applyBorder="1" applyAlignment="1">
      <alignment horizontal="right" vertical="center"/>
    </xf>
    <xf numFmtId="165" fontId="5" fillId="33" borderId="16" xfId="0" applyNumberFormat="1" applyFont="1" applyFill="1" applyBorder="1" applyAlignment="1">
      <alignment horizontal="right" vertical="center"/>
    </xf>
    <xf numFmtId="165" fontId="5" fillId="33" borderId="85" xfId="0" applyNumberFormat="1" applyFont="1" applyFill="1" applyBorder="1" applyAlignment="1">
      <alignment horizontal="right" vertical="center"/>
    </xf>
    <xf numFmtId="165" fontId="5" fillId="33" borderId="41" xfId="0" applyNumberFormat="1" applyFont="1" applyFill="1" applyBorder="1" applyAlignment="1">
      <alignment horizontal="right"/>
    </xf>
    <xf numFmtId="166" fontId="5" fillId="33" borderId="47" xfId="0" applyNumberFormat="1" applyFont="1" applyFill="1" applyBorder="1" applyAlignment="1">
      <alignment horizontal="right" vertical="center"/>
    </xf>
    <xf numFmtId="166" fontId="5" fillId="33" borderId="48" xfId="0" applyNumberFormat="1" applyFont="1" applyFill="1" applyBorder="1" applyAlignment="1">
      <alignment horizontal="right" vertical="center"/>
    </xf>
    <xf numFmtId="166" fontId="5" fillId="33" borderId="49" xfId="0" applyNumberFormat="1" applyFont="1" applyFill="1" applyBorder="1" applyAlignment="1">
      <alignment horizontal="right" vertical="center"/>
    </xf>
    <xf numFmtId="166" fontId="5" fillId="34" borderId="50" xfId="0" applyNumberFormat="1" applyFont="1" applyFill="1" applyBorder="1" applyAlignment="1">
      <alignment horizontal="right" vertical="center"/>
    </xf>
    <xf numFmtId="166" fontId="5" fillId="34" borderId="51" xfId="0" applyNumberFormat="1" applyFont="1" applyFill="1" applyBorder="1" applyAlignment="1">
      <alignment horizontal="right" vertical="center"/>
    </xf>
    <xf numFmtId="166" fontId="5" fillId="34" borderId="74" xfId="0" applyNumberFormat="1" applyFont="1" applyFill="1" applyBorder="1" applyAlignment="1">
      <alignment horizontal="right" vertical="center"/>
    </xf>
    <xf numFmtId="166" fontId="5" fillId="34" borderId="54" xfId="0" applyNumberFormat="1" applyFont="1" applyFill="1" applyBorder="1" applyAlignment="1">
      <alignment horizontal="right" vertical="center"/>
    </xf>
    <xf numFmtId="166" fontId="5" fillId="34" borderId="55" xfId="0" applyNumberFormat="1" applyFont="1" applyFill="1" applyBorder="1" applyAlignment="1">
      <alignment horizontal="right" vertical="center"/>
    </xf>
    <xf numFmtId="166" fontId="5" fillId="34" borderId="84" xfId="0" applyNumberFormat="1" applyFont="1" applyFill="1" applyBorder="1" applyAlignment="1">
      <alignment horizontal="right" vertical="center"/>
    </xf>
    <xf numFmtId="166" fontId="5" fillId="33" borderId="50" xfId="0" applyNumberFormat="1" applyFont="1" applyFill="1" applyBorder="1" applyAlignment="1">
      <alignment horizontal="right" vertical="center"/>
    </xf>
    <xf numFmtId="166" fontId="5" fillId="33" borderId="51" xfId="0" applyNumberFormat="1" applyFont="1" applyFill="1" applyBorder="1" applyAlignment="1">
      <alignment horizontal="right" vertical="center"/>
    </xf>
    <xf numFmtId="166" fontId="5" fillId="33" borderId="74" xfId="0" applyNumberFormat="1" applyFont="1" applyFill="1" applyBorder="1" applyAlignment="1">
      <alignment horizontal="right" vertical="center"/>
    </xf>
    <xf numFmtId="166" fontId="5" fillId="33" borderId="52" xfId="0" applyNumberFormat="1" applyFont="1" applyFill="1" applyBorder="1" applyAlignment="1">
      <alignment horizontal="right" vertical="center"/>
    </xf>
    <xf numFmtId="166" fontId="5" fillId="33" borderId="53" xfId="0" applyNumberFormat="1" applyFont="1" applyFill="1" applyBorder="1" applyAlignment="1">
      <alignment horizontal="right" vertical="center"/>
    </xf>
    <xf numFmtId="166" fontId="5" fillId="33" borderId="73" xfId="0" applyNumberFormat="1" applyFont="1" applyFill="1" applyBorder="1" applyAlignment="1">
      <alignment horizontal="right" vertical="center"/>
    </xf>
    <xf numFmtId="166" fontId="5" fillId="33" borderId="54" xfId="0" applyNumberFormat="1" applyFont="1" applyFill="1" applyBorder="1" applyAlignment="1">
      <alignment horizontal="right" vertical="center"/>
    </xf>
    <xf numFmtId="166" fontId="5" fillId="33" borderId="55" xfId="0" applyNumberFormat="1" applyFont="1" applyFill="1" applyBorder="1" applyAlignment="1">
      <alignment horizontal="right" vertical="center"/>
    </xf>
    <xf numFmtId="166" fontId="5" fillId="33" borderId="84" xfId="0" applyNumberFormat="1" applyFont="1" applyFill="1" applyBorder="1" applyAlignment="1">
      <alignment horizontal="right" vertical="center"/>
    </xf>
    <xf numFmtId="166" fontId="5" fillId="33" borderId="40" xfId="0" applyNumberFormat="1" applyFont="1" applyFill="1" applyBorder="1" applyAlignment="1">
      <alignment horizontal="right" vertical="center"/>
    </xf>
    <xf numFmtId="166" fontId="5" fillId="33" borderId="16" xfId="0" applyNumberFormat="1" applyFont="1" applyFill="1" applyBorder="1" applyAlignment="1">
      <alignment horizontal="right" vertical="center"/>
    </xf>
    <xf numFmtId="166" fontId="5" fillId="33" borderId="85" xfId="0" applyNumberFormat="1" applyFont="1" applyFill="1" applyBorder="1" applyAlignment="1">
      <alignment horizontal="right" vertical="center"/>
    </xf>
    <xf numFmtId="166" fontId="5" fillId="33" borderId="31" xfId="0" applyNumberFormat="1" applyFont="1" applyFill="1" applyBorder="1" applyAlignment="1">
      <alignment horizontal="right" vertical="center"/>
    </xf>
    <xf numFmtId="166" fontId="5" fillId="33" borderId="32" xfId="0" applyNumberFormat="1" applyFont="1" applyFill="1" applyBorder="1" applyAlignment="1">
      <alignment horizontal="right" vertical="center"/>
    </xf>
    <xf numFmtId="166" fontId="5" fillId="33" borderId="86" xfId="0" applyNumberFormat="1" applyFont="1" applyFill="1" applyBorder="1" applyAlignment="1">
      <alignment horizontal="right" vertical="center"/>
    </xf>
    <xf numFmtId="166" fontId="5" fillId="34" borderId="56" xfId="0" applyNumberFormat="1" applyFont="1" applyFill="1" applyBorder="1" applyAlignment="1">
      <alignment horizontal="right" vertical="center"/>
    </xf>
    <xf numFmtId="166" fontId="5" fillId="34" borderId="57" xfId="0" applyNumberFormat="1" applyFont="1" applyFill="1" applyBorder="1" applyAlignment="1">
      <alignment horizontal="right" vertical="center"/>
    </xf>
    <xf numFmtId="166" fontId="5" fillId="34" borderId="82" xfId="0" applyNumberFormat="1" applyFont="1" applyFill="1" applyBorder="1" applyAlignment="1">
      <alignment horizontal="right" vertical="center"/>
    </xf>
    <xf numFmtId="166" fontId="5" fillId="33" borderId="109" xfId="0" applyNumberFormat="1" applyFont="1" applyFill="1" applyBorder="1" applyAlignment="1">
      <alignment horizontal="right" vertical="center"/>
    </xf>
    <xf numFmtId="166" fontId="5" fillId="33" borderId="110" xfId="0" applyNumberFormat="1" applyFont="1" applyFill="1" applyBorder="1" applyAlignment="1">
      <alignment horizontal="right" vertical="center"/>
    </xf>
    <xf numFmtId="166" fontId="5" fillId="33" borderId="111" xfId="0" applyNumberFormat="1" applyFont="1" applyFill="1" applyBorder="1" applyAlignment="1">
      <alignment horizontal="right" vertical="center"/>
    </xf>
    <xf numFmtId="166" fontId="5" fillId="0" borderId="56" xfId="0" applyNumberFormat="1" applyFont="1" applyFill="1" applyBorder="1" applyAlignment="1">
      <alignment horizontal="right" vertical="center"/>
    </xf>
    <xf numFmtId="166" fontId="5" fillId="0" borderId="57" xfId="0" applyNumberFormat="1" applyFont="1" applyFill="1" applyBorder="1" applyAlignment="1">
      <alignment horizontal="right" vertical="center"/>
    </xf>
    <xf numFmtId="166" fontId="5" fillId="0" borderId="82" xfId="0" applyNumberFormat="1" applyFont="1" applyFill="1" applyBorder="1" applyAlignment="1">
      <alignment horizontal="right" vertical="center"/>
    </xf>
    <xf numFmtId="166" fontId="5" fillId="0" borderId="50" xfId="0" applyNumberFormat="1" applyFont="1" applyFill="1" applyBorder="1" applyAlignment="1">
      <alignment horizontal="right" vertical="center"/>
    </xf>
    <xf numFmtId="166" fontId="5" fillId="0" borderId="51" xfId="0" applyNumberFormat="1" applyFont="1" applyFill="1" applyBorder="1" applyAlignment="1">
      <alignment horizontal="right" vertical="center"/>
    </xf>
    <xf numFmtId="166" fontId="5" fillId="0" borderId="74" xfId="0" applyNumberFormat="1" applyFont="1" applyFill="1" applyBorder="1" applyAlignment="1">
      <alignment horizontal="right" vertical="center"/>
    </xf>
    <xf numFmtId="166" fontId="5" fillId="0" borderId="112" xfId="0" applyNumberFormat="1" applyFont="1" applyFill="1" applyBorder="1" applyAlignment="1">
      <alignment horizontal="right" vertical="center"/>
    </xf>
    <xf numFmtId="166" fontId="5" fillId="0" borderId="101" xfId="0" applyNumberFormat="1" applyFont="1" applyFill="1" applyBorder="1" applyAlignment="1">
      <alignment horizontal="right" vertical="center"/>
    </xf>
    <xf numFmtId="166" fontId="5" fillId="0" borderId="113" xfId="0" applyNumberFormat="1" applyFont="1" applyFill="1" applyBorder="1" applyAlignment="1">
      <alignment horizontal="right" vertical="center"/>
    </xf>
    <xf numFmtId="166" fontId="5" fillId="33" borderId="114" xfId="0" applyNumberFormat="1" applyFont="1" applyFill="1" applyBorder="1" applyAlignment="1">
      <alignment horizontal="right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/>
    </xf>
    <xf numFmtId="4" fontId="5" fillId="0" borderId="115" xfId="0" applyNumberFormat="1" applyFont="1" applyFill="1" applyBorder="1" applyAlignment="1">
      <alignment horizontal="right"/>
    </xf>
    <xf numFmtId="4" fontId="5" fillId="0" borderId="116" xfId="0" applyNumberFormat="1" applyFont="1" applyFill="1" applyBorder="1" applyAlignment="1">
      <alignment horizontal="right"/>
    </xf>
    <xf numFmtId="4" fontId="5" fillId="0" borderId="117" xfId="0" applyNumberFormat="1" applyFont="1" applyFill="1" applyBorder="1" applyAlignment="1">
      <alignment horizontal="right"/>
    </xf>
    <xf numFmtId="4" fontId="5" fillId="0" borderId="81" xfId="0" applyNumberFormat="1" applyFont="1" applyFill="1" applyBorder="1" applyAlignment="1">
      <alignment horizontal="right"/>
    </xf>
    <xf numFmtId="0" fontId="0" fillId="33" borderId="92" xfId="0" applyFill="1" applyBorder="1" applyAlignment="1">
      <alignment/>
    </xf>
    <xf numFmtId="166" fontId="5" fillId="0" borderId="118" xfId="0" applyNumberFormat="1" applyFont="1" applyFill="1" applyBorder="1" applyAlignment="1">
      <alignment horizontal="right"/>
    </xf>
    <xf numFmtId="166" fontId="5" fillId="0" borderId="119" xfId="0" applyNumberFormat="1" applyFont="1" applyFill="1" applyBorder="1" applyAlignment="1">
      <alignment horizontal="right"/>
    </xf>
    <xf numFmtId="166" fontId="5" fillId="0" borderId="14" xfId="0" applyNumberFormat="1" applyFont="1" applyFill="1" applyBorder="1" applyAlignment="1">
      <alignment horizontal="right"/>
    </xf>
    <xf numFmtId="0" fontId="5" fillId="0" borderId="61" xfId="59" applyFont="1" applyBorder="1">
      <alignment/>
      <protection/>
    </xf>
    <xf numFmtId="49" fontId="5" fillId="0" borderId="71" xfId="0" applyNumberFormat="1" applyFont="1" applyBorder="1" applyAlignment="1">
      <alignment horizontal="left"/>
    </xf>
    <xf numFmtId="0" fontId="5" fillId="0" borderId="66" xfId="59" applyFont="1" applyBorder="1" applyAlignment="1">
      <alignment horizontal="center"/>
      <protection/>
    </xf>
    <xf numFmtId="0" fontId="5" fillId="0" borderId="66" xfId="59" applyFont="1" applyFill="1" applyBorder="1" applyAlignment="1">
      <alignment horizontal="center"/>
      <protection/>
    </xf>
    <xf numFmtId="0" fontId="5" fillId="0" borderId="67" xfId="59" applyFont="1" applyFill="1" applyBorder="1" applyAlignment="1">
      <alignment horizontal="center"/>
      <protection/>
    </xf>
    <xf numFmtId="49" fontId="5" fillId="0" borderId="68" xfId="0" applyNumberFormat="1" applyFont="1" applyBorder="1" applyAlignment="1">
      <alignment horizontal="center" vertical="center" wrapText="1"/>
    </xf>
    <xf numFmtId="0" fontId="5" fillId="0" borderId="66" xfId="59" applyFont="1" applyBorder="1" applyAlignment="1">
      <alignment horizontal="right"/>
      <protection/>
    </xf>
    <xf numFmtId="3" fontId="5" fillId="0" borderId="44" xfId="59" applyNumberFormat="1" applyFont="1" applyBorder="1">
      <alignment/>
      <protection/>
    </xf>
    <xf numFmtId="3" fontId="5" fillId="0" borderId="67" xfId="59" applyNumberFormat="1" applyFont="1" applyBorder="1">
      <alignment/>
      <protection/>
    </xf>
    <xf numFmtId="1" fontId="5" fillId="0" borderId="36" xfId="0" applyNumberFormat="1" applyFont="1" applyBorder="1" applyAlignment="1">
      <alignment horizontal="center" vertical="center"/>
    </xf>
    <xf numFmtId="3" fontId="5" fillId="0" borderId="99" xfId="59" applyNumberFormat="1" applyFont="1" applyBorder="1" applyAlignment="1">
      <alignment horizontal="right" vertical="center"/>
      <protection/>
    </xf>
    <xf numFmtId="1" fontId="5" fillId="0" borderId="35" xfId="0" applyNumberFormat="1" applyFont="1" applyBorder="1" applyAlignment="1">
      <alignment horizontal="center" vertical="center" wrapText="1"/>
    </xf>
    <xf numFmtId="1" fontId="5" fillId="34" borderId="21" xfId="59" applyNumberFormat="1" applyFont="1" applyFill="1" applyBorder="1" applyAlignment="1">
      <alignment horizontal="right" vertical="center"/>
      <protection/>
    </xf>
    <xf numFmtId="3" fontId="5" fillId="0" borderId="22" xfId="59" applyNumberFormat="1" applyFont="1" applyBorder="1" applyAlignment="1">
      <alignment horizontal="right" vertical="center"/>
      <protection/>
    </xf>
    <xf numFmtId="1" fontId="5" fillId="0" borderId="35" xfId="0" applyNumberFormat="1" applyFont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 wrapText="1"/>
    </xf>
    <xf numFmtId="1" fontId="5" fillId="34" borderId="24" xfId="59" applyNumberFormat="1" applyFont="1" applyFill="1" applyBorder="1" applyAlignment="1">
      <alignment horizontal="right" vertical="center"/>
      <protection/>
    </xf>
    <xf numFmtId="3" fontId="5" fillId="0" borderId="25" xfId="59" applyNumberFormat="1" applyFont="1" applyBorder="1" applyAlignment="1">
      <alignment horizontal="right" vertical="center"/>
      <protection/>
    </xf>
    <xf numFmtId="0" fontId="5" fillId="0" borderId="98" xfId="59" applyFont="1" applyBorder="1">
      <alignment/>
      <protection/>
    </xf>
    <xf numFmtId="1" fontId="5" fillId="34" borderId="42" xfId="59" applyNumberFormat="1" applyFont="1" applyFill="1" applyBorder="1" applyAlignment="1">
      <alignment vertical="center"/>
      <protection/>
    </xf>
    <xf numFmtId="1" fontId="5" fillId="34" borderId="21" xfId="59" applyNumberFormat="1" applyFont="1" applyFill="1" applyBorder="1" applyAlignment="1">
      <alignment vertical="center"/>
      <protection/>
    </xf>
    <xf numFmtId="0" fontId="5" fillId="35" borderId="93" xfId="59" applyFont="1" applyFill="1" applyBorder="1" applyAlignment="1">
      <alignment vertical="center"/>
      <protection/>
    </xf>
    <xf numFmtId="0" fontId="5" fillId="35" borderId="93" xfId="0" applyFont="1" applyFill="1" applyBorder="1" applyAlignment="1">
      <alignment vertical="center"/>
    </xf>
    <xf numFmtId="0" fontId="5" fillId="35" borderId="20" xfId="59" applyFont="1" applyFill="1" applyBorder="1" applyAlignment="1">
      <alignment vertical="center"/>
      <protection/>
    </xf>
    <xf numFmtId="0" fontId="5" fillId="35" borderId="20" xfId="59" applyFont="1" applyFill="1" applyBorder="1" applyAlignment="1">
      <alignment horizontal="center" vertical="center"/>
      <protection/>
    </xf>
    <xf numFmtId="0" fontId="5" fillId="35" borderId="43" xfId="59" applyFont="1" applyFill="1" applyBorder="1" applyAlignment="1">
      <alignment horizontal="left" vertical="center"/>
      <protection/>
    </xf>
    <xf numFmtId="0" fontId="5" fillId="35" borderId="43" xfId="59" applyFont="1" applyFill="1" applyBorder="1" applyAlignment="1">
      <alignment vertical="center"/>
      <protection/>
    </xf>
    <xf numFmtId="0" fontId="5" fillId="35" borderId="23" xfId="59" applyFont="1" applyFill="1" applyBorder="1" applyAlignment="1">
      <alignment horizontal="left" vertical="center"/>
      <protection/>
    </xf>
    <xf numFmtId="166" fontId="5" fillId="33" borderId="22" xfId="0" applyNumberFormat="1" applyFont="1" applyFill="1" applyBorder="1" applyAlignment="1">
      <alignment horizontal="right"/>
    </xf>
    <xf numFmtId="166" fontId="5" fillId="33" borderId="118" xfId="0" applyNumberFormat="1" applyFont="1" applyFill="1" applyBorder="1" applyAlignment="1">
      <alignment horizontal="right"/>
    </xf>
    <xf numFmtId="166" fontId="5" fillId="33" borderId="119" xfId="0" applyNumberFormat="1" applyFont="1" applyFill="1" applyBorder="1" applyAlignment="1">
      <alignment horizontal="right"/>
    </xf>
    <xf numFmtId="166" fontId="5" fillId="0" borderId="17" xfId="0" applyNumberFormat="1" applyFont="1" applyFill="1" applyBorder="1" applyAlignment="1">
      <alignment horizontal="right"/>
    </xf>
    <xf numFmtId="166" fontId="5" fillId="0" borderId="120" xfId="0" applyNumberFormat="1" applyFont="1" applyFill="1" applyBorder="1" applyAlignment="1">
      <alignment horizontal="right"/>
    </xf>
    <xf numFmtId="166" fontId="5" fillId="33" borderId="99" xfId="0" applyNumberFormat="1" applyFont="1" applyFill="1" applyBorder="1" applyAlignment="1">
      <alignment horizontal="right"/>
    </xf>
    <xf numFmtId="0" fontId="5" fillId="33" borderId="61" xfId="0" applyFont="1" applyFill="1" applyBorder="1" applyAlignment="1">
      <alignment horizontal="center"/>
    </xf>
    <xf numFmtId="49" fontId="5" fillId="33" borderId="93" xfId="0" applyNumberFormat="1" applyFont="1" applyFill="1" applyBorder="1" applyAlignment="1">
      <alignment horizontal="center"/>
    </xf>
    <xf numFmtId="49" fontId="5" fillId="33" borderId="20" xfId="0" applyNumberFormat="1" applyFont="1" applyFill="1" applyBorder="1" applyAlignment="1">
      <alignment horizontal="center"/>
    </xf>
    <xf numFmtId="166" fontId="5" fillId="0" borderId="58" xfId="0" applyNumberFormat="1" applyFont="1" applyFill="1" applyBorder="1" applyAlignment="1">
      <alignment horizontal="right" vertical="center"/>
    </xf>
    <xf numFmtId="166" fontId="5" fillId="0" borderId="59" xfId="0" applyNumberFormat="1" applyFont="1" applyFill="1" applyBorder="1" applyAlignment="1">
      <alignment horizontal="right" vertical="center"/>
    </xf>
    <xf numFmtId="166" fontId="5" fillId="0" borderId="87" xfId="0" applyNumberFormat="1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left" indent="1"/>
    </xf>
    <xf numFmtId="0" fontId="5" fillId="33" borderId="19" xfId="0" applyFont="1" applyFill="1" applyBorder="1" applyAlignment="1">
      <alignment horizontal="left" indent="1"/>
    </xf>
    <xf numFmtId="49" fontId="5" fillId="33" borderId="85" xfId="0" applyNumberFormat="1" applyFont="1" applyFill="1" applyBorder="1" applyAlignment="1">
      <alignment horizontal="center"/>
    </xf>
    <xf numFmtId="49" fontId="52" fillId="33" borderId="85" xfId="0" applyNumberFormat="1" applyFont="1" applyFill="1" applyBorder="1" applyAlignment="1">
      <alignment horizontal="center"/>
    </xf>
    <xf numFmtId="0" fontId="5" fillId="33" borderId="106" xfId="0" applyFont="1" applyFill="1" applyBorder="1" applyAlignment="1">
      <alignment/>
    </xf>
    <xf numFmtId="0" fontId="5" fillId="33" borderId="118" xfId="0" applyFont="1" applyFill="1" applyBorder="1" applyAlignment="1">
      <alignment horizontal="left" indent="1"/>
    </xf>
    <xf numFmtId="0" fontId="5" fillId="33" borderId="14" xfId="0" applyFont="1" applyFill="1" applyBorder="1" applyAlignment="1">
      <alignment horizontal="left" indent="2"/>
    </xf>
    <xf numFmtId="0" fontId="5" fillId="33" borderId="15" xfId="0" applyFont="1" applyFill="1" applyBorder="1" applyAlignment="1">
      <alignment horizontal="left" indent="1"/>
    </xf>
    <xf numFmtId="0" fontId="5" fillId="33" borderId="118" xfId="0" applyFont="1" applyFill="1" applyBorder="1" applyAlignment="1">
      <alignment horizontal="left" indent="3"/>
    </xf>
    <xf numFmtId="0" fontId="5" fillId="33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33" borderId="89" xfId="0" applyFont="1" applyFill="1" applyBorder="1" applyAlignment="1">
      <alignment horizontal="left"/>
    </xf>
    <xf numFmtId="0" fontId="5" fillId="33" borderId="81" xfId="0" applyFont="1" applyFill="1" applyBorder="1" applyAlignment="1">
      <alignment horizontal="left" indent="1"/>
    </xf>
    <xf numFmtId="0" fontId="5" fillId="0" borderId="83" xfId="0" applyFont="1" applyFill="1" applyBorder="1" applyAlignment="1">
      <alignment horizontal="left"/>
    </xf>
    <xf numFmtId="0" fontId="5" fillId="33" borderId="83" xfId="0" applyFont="1" applyFill="1" applyBorder="1" applyAlignment="1">
      <alignment horizontal="left"/>
    </xf>
    <xf numFmtId="166" fontId="5" fillId="34" borderId="109" xfId="0" applyNumberFormat="1" applyFont="1" applyFill="1" applyBorder="1" applyAlignment="1">
      <alignment horizontal="right" vertical="center"/>
    </xf>
    <xf numFmtId="166" fontId="5" fillId="34" borderId="110" xfId="0" applyNumberFormat="1" applyFont="1" applyFill="1" applyBorder="1" applyAlignment="1">
      <alignment horizontal="right" vertical="center"/>
    </xf>
    <xf numFmtId="166" fontId="5" fillId="34" borderId="111" xfId="0" applyNumberFormat="1" applyFont="1" applyFill="1" applyBorder="1" applyAlignment="1">
      <alignment horizontal="right" vertical="center"/>
    </xf>
    <xf numFmtId="166" fontId="5" fillId="33" borderId="65" xfId="0" applyNumberFormat="1" applyFont="1" applyFill="1" applyBorder="1" applyAlignment="1">
      <alignment horizontal="right"/>
    </xf>
    <xf numFmtId="166" fontId="5" fillId="33" borderId="95" xfId="0" applyNumberFormat="1" applyFont="1" applyFill="1" applyBorder="1" applyAlignment="1">
      <alignment horizontal="right"/>
    </xf>
    <xf numFmtId="166" fontId="5" fillId="0" borderId="31" xfId="0" applyNumberFormat="1" applyFont="1" applyFill="1" applyBorder="1" applyAlignment="1">
      <alignment horizontal="right" vertical="center"/>
    </xf>
    <xf numFmtId="166" fontId="5" fillId="0" borderId="32" xfId="0" applyNumberFormat="1" applyFont="1" applyFill="1" applyBorder="1" applyAlignment="1">
      <alignment horizontal="right" vertical="center"/>
    </xf>
    <xf numFmtId="166" fontId="5" fillId="0" borderId="86" xfId="0" applyNumberFormat="1" applyFont="1" applyFill="1" applyBorder="1" applyAlignment="1">
      <alignment horizontal="right" vertical="center"/>
    </xf>
    <xf numFmtId="166" fontId="5" fillId="33" borderId="121" xfId="0" applyNumberFormat="1" applyFont="1" applyFill="1" applyBorder="1" applyAlignment="1">
      <alignment horizontal="right"/>
    </xf>
    <xf numFmtId="166" fontId="5" fillId="34" borderId="32" xfId="0" applyNumberFormat="1" applyFont="1" applyFill="1" applyBorder="1" applyAlignment="1">
      <alignment horizontal="right" vertical="center"/>
    </xf>
    <xf numFmtId="166" fontId="5" fillId="34" borderId="86" xfId="0" applyNumberFormat="1" applyFont="1" applyFill="1" applyBorder="1" applyAlignment="1">
      <alignment horizontal="right" vertical="center"/>
    </xf>
    <xf numFmtId="166" fontId="5" fillId="34" borderId="31" xfId="0" applyNumberFormat="1" applyFont="1" applyFill="1" applyBorder="1" applyAlignment="1">
      <alignment horizontal="right" vertical="center"/>
    </xf>
    <xf numFmtId="49" fontId="5" fillId="33" borderId="43" xfId="0" applyNumberFormat="1" applyFont="1" applyFill="1" applyBorder="1" applyAlignment="1">
      <alignment horizontal="center"/>
    </xf>
    <xf numFmtId="0" fontId="5" fillId="33" borderId="122" xfId="0" applyFont="1" applyFill="1" applyBorder="1" applyAlignment="1">
      <alignment/>
    </xf>
    <xf numFmtId="166" fontId="5" fillId="33" borderId="27" xfId="0" applyNumberFormat="1" applyFont="1" applyFill="1" applyBorder="1" applyAlignment="1">
      <alignment horizontal="right" vertical="center"/>
    </xf>
    <xf numFmtId="166" fontId="5" fillId="33" borderId="28" xfId="0" applyNumberFormat="1" applyFont="1" applyFill="1" applyBorder="1" applyAlignment="1">
      <alignment horizontal="right" vertical="center"/>
    </xf>
    <xf numFmtId="166" fontId="5" fillId="33" borderId="123" xfId="0" applyNumberFormat="1" applyFont="1" applyFill="1" applyBorder="1" applyAlignment="1">
      <alignment horizontal="right" vertical="center"/>
    </xf>
    <xf numFmtId="166" fontId="5" fillId="33" borderId="124" xfId="0" applyNumberFormat="1" applyFont="1" applyFill="1" applyBorder="1" applyAlignment="1">
      <alignment horizontal="right"/>
    </xf>
    <xf numFmtId="166" fontId="5" fillId="33" borderId="67" xfId="0" applyNumberFormat="1" applyFont="1" applyFill="1" applyBorder="1" applyAlignment="1">
      <alignment horizontal="right"/>
    </xf>
    <xf numFmtId="49" fontId="5" fillId="33" borderId="125" xfId="0" applyNumberFormat="1" applyFont="1" applyFill="1" applyBorder="1" applyAlignment="1">
      <alignment horizontal="center"/>
    </xf>
    <xf numFmtId="49" fontId="5" fillId="33" borderId="38" xfId="0" applyNumberFormat="1" applyFont="1" applyFill="1" applyBorder="1" applyAlignment="1">
      <alignment horizontal="center"/>
    </xf>
    <xf numFmtId="49" fontId="5" fillId="33" borderId="69" xfId="0" applyNumberFormat="1" applyFont="1" applyFill="1" applyBorder="1" applyAlignment="1">
      <alignment horizontal="center"/>
    </xf>
    <xf numFmtId="49" fontId="5" fillId="33" borderId="126" xfId="0" applyNumberFormat="1" applyFont="1" applyFill="1" applyBorder="1" applyAlignment="1">
      <alignment horizontal="center"/>
    </xf>
    <xf numFmtId="166" fontId="5" fillId="36" borderId="40" xfId="0" applyNumberFormat="1" applyFont="1" applyFill="1" applyBorder="1" applyAlignment="1">
      <alignment horizontal="right" vertical="center"/>
    </xf>
    <xf numFmtId="166" fontId="5" fillId="36" borderId="16" xfId="0" applyNumberFormat="1" applyFont="1" applyFill="1" applyBorder="1" applyAlignment="1">
      <alignment horizontal="right" vertical="center"/>
    </xf>
    <xf numFmtId="166" fontId="5" fillId="36" borderId="127" xfId="0" applyNumberFormat="1" applyFont="1" applyFill="1" applyBorder="1" applyAlignment="1">
      <alignment horizontal="right" vertical="center"/>
    </xf>
    <xf numFmtId="166" fontId="5" fillId="36" borderId="128" xfId="0" applyNumberFormat="1" applyFont="1" applyFill="1" applyBorder="1" applyAlignment="1">
      <alignment horizontal="right" vertical="center"/>
    </xf>
    <xf numFmtId="166" fontId="5" fillId="36" borderId="85" xfId="0" applyNumberFormat="1" applyFont="1" applyFill="1" applyBorder="1" applyAlignment="1">
      <alignment horizontal="right" vertical="center"/>
    </xf>
    <xf numFmtId="0" fontId="0" fillId="33" borderId="129" xfId="0" applyFill="1" applyBorder="1" applyAlignment="1">
      <alignment horizontal="center"/>
    </xf>
    <xf numFmtId="0" fontId="53" fillId="33" borderId="40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0" fontId="53" fillId="33" borderId="18" xfId="0" applyFont="1" applyFill="1" applyBorder="1" applyAlignment="1">
      <alignment/>
    </xf>
    <xf numFmtId="0" fontId="53" fillId="33" borderId="14" xfId="0" applyFont="1" applyFill="1" applyBorder="1" applyAlignment="1">
      <alignment/>
    </xf>
    <xf numFmtId="0" fontId="53" fillId="33" borderId="14" xfId="0" applyFont="1" applyFill="1" applyBorder="1" applyAlignment="1">
      <alignment horizontal="left" indent="1"/>
    </xf>
    <xf numFmtId="0" fontId="53" fillId="33" borderId="21" xfId="0" applyFont="1" applyFill="1" applyBorder="1" applyAlignment="1">
      <alignment horizontal="left" indent="1"/>
    </xf>
    <xf numFmtId="0" fontId="53" fillId="33" borderId="64" xfId="0" applyFont="1" applyFill="1" applyBorder="1" applyAlignment="1">
      <alignment/>
    </xf>
    <xf numFmtId="0" fontId="53" fillId="33" borderId="17" xfId="0" applyFont="1" applyFill="1" applyBorder="1" applyAlignment="1">
      <alignment/>
    </xf>
    <xf numFmtId="0" fontId="53" fillId="33" borderId="19" xfId="0" applyFont="1" applyFill="1" applyBorder="1" applyAlignment="1">
      <alignment horizontal="left" indent="1"/>
    </xf>
    <xf numFmtId="0" fontId="53" fillId="33" borderId="0" xfId="0" applyFont="1" applyFill="1" applyBorder="1" applyAlignment="1">
      <alignment/>
    </xf>
    <xf numFmtId="0" fontId="53" fillId="33" borderId="66" xfId="0" applyFont="1" applyFill="1" applyBorder="1" applyAlignment="1">
      <alignment/>
    </xf>
    <xf numFmtId="0" fontId="53" fillId="33" borderId="29" xfId="0" applyFont="1" applyFill="1" applyBorder="1" applyAlignment="1">
      <alignment horizontal="left" indent="1"/>
    </xf>
    <xf numFmtId="0" fontId="53" fillId="33" borderId="107" xfId="0" applyFont="1" applyFill="1" applyBorder="1" applyAlignment="1">
      <alignment horizontal="left" indent="1"/>
    </xf>
    <xf numFmtId="0" fontId="53" fillId="33" borderId="64" xfId="0" applyFont="1" applyFill="1" applyBorder="1" applyAlignment="1">
      <alignment horizontal="left" indent="1"/>
    </xf>
    <xf numFmtId="0" fontId="53" fillId="33" borderId="33" xfId="0" applyFont="1" applyFill="1" applyBorder="1" applyAlignment="1">
      <alignment horizontal="left"/>
    </xf>
    <xf numFmtId="0" fontId="53" fillId="33" borderId="0" xfId="0" applyFont="1" applyFill="1" applyBorder="1" applyAlignment="1">
      <alignment horizontal="left" indent="1"/>
    </xf>
    <xf numFmtId="0" fontId="53" fillId="33" borderId="44" xfId="0" applyFont="1" applyFill="1" applyBorder="1" applyAlignment="1">
      <alignment horizontal="left" indent="1"/>
    </xf>
    <xf numFmtId="0" fontId="53" fillId="33" borderId="66" xfId="0" applyFont="1" applyFill="1" applyBorder="1" applyAlignment="1">
      <alignment horizontal="left"/>
    </xf>
    <xf numFmtId="0" fontId="53" fillId="33" borderId="16" xfId="0" applyFont="1" applyFill="1" applyBorder="1" applyAlignment="1">
      <alignment horizontal="left"/>
    </xf>
    <xf numFmtId="0" fontId="53" fillId="33" borderId="19" xfId="0" applyFont="1" applyFill="1" applyBorder="1" applyAlignment="1">
      <alignment horizontal="left"/>
    </xf>
    <xf numFmtId="0" fontId="53" fillId="33" borderId="14" xfId="0" applyFont="1" applyFill="1" applyBorder="1" applyAlignment="1">
      <alignment horizontal="left"/>
    </xf>
    <xf numFmtId="0" fontId="53" fillId="33" borderId="15" xfId="0" applyFont="1" applyFill="1" applyBorder="1" applyAlignment="1">
      <alignment/>
    </xf>
    <xf numFmtId="0" fontId="53" fillId="33" borderId="19" xfId="0" applyFont="1" applyFill="1" applyBorder="1" applyAlignment="1">
      <alignment/>
    </xf>
    <xf numFmtId="0" fontId="53" fillId="33" borderId="21" xfId="0" applyFont="1" applyFill="1" applyBorder="1" applyAlignment="1">
      <alignment/>
    </xf>
    <xf numFmtId="0" fontId="53" fillId="33" borderId="130" xfId="0" applyFont="1" applyFill="1" applyBorder="1" applyAlignment="1">
      <alignment/>
    </xf>
    <xf numFmtId="166" fontId="5" fillId="33" borderId="45" xfId="0" applyNumberFormat="1" applyFont="1" applyFill="1" applyBorder="1" applyAlignment="1">
      <alignment horizontal="right"/>
    </xf>
    <xf numFmtId="49" fontId="5" fillId="33" borderId="68" xfId="0" applyNumberFormat="1" applyFont="1" applyFill="1" applyBorder="1" applyAlignment="1">
      <alignment horizontal="center"/>
    </xf>
    <xf numFmtId="0" fontId="52" fillId="33" borderId="0" xfId="0" applyFont="1" applyFill="1" applyAlignment="1">
      <alignment/>
    </xf>
    <xf numFmtId="0" fontId="52" fillId="0" borderId="0" xfId="0" applyFont="1" applyFill="1" applyAlignment="1">
      <alignment vertical="center"/>
    </xf>
    <xf numFmtId="0" fontId="54" fillId="0" borderId="61" xfId="0" applyFont="1" applyFill="1" applyBorder="1" applyAlignment="1">
      <alignment vertical="center"/>
    </xf>
    <xf numFmtId="165" fontId="52" fillId="0" borderId="40" xfId="0" applyNumberFormat="1" applyFont="1" applyFill="1" applyBorder="1" applyAlignment="1">
      <alignment horizontal="right" vertical="center"/>
    </xf>
    <xf numFmtId="166" fontId="52" fillId="0" borderId="47" xfId="0" applyNumberFormat="1" applyFont="1" applyFill="1" applyBorder="1" applyAlignment="1">
      <alignment horizontal="right" vertical="center"/>
    </xf>
    <xf numFmtId="166" fontId="52" fillId="0" borderId="50" xfId="0" applyNumberFormat="1" applyFont="1" applyFill="1" applyBorder="1" applyAlignment="1">
      <alignment horizontal="right" vertical="center"/>
    </xf>
    <xf numFmtId="166" fontId="52" fillId="0" borderId="27" xfId="0" applyNumberFormat="1" applyFont="1" applyFill="1" applyBorder="1" applyAlignment="1">
      <alignment horizontal="right" vertical="center"/>
    </xf>
    <xf numFmtId="166" fontId="52" fillId="0" borderId="40" xfId="0" applyNumberFormat="1" applyFont="1" applyFill="1" applyBorder="1" applyAlignment="1">
      <alignment horizontal="right" vertical="center"/>
    </xf>
    <xf numFmtId="166" fontId="52" fillId="0" borderId="31" xfId="0" applyNumberFormat="1" applyFont="1" applyFill="1" applyBorder="1" applyAlignment="1">
      <alignment horizontal="right" vertical="center"/>
    </xf>
    <xf numFmtId="166" fontId="52" fillId="0" borderId="52" xfId="0" applyNumberFormat="1" applyFont="1" applyFill="1" applyBorder="1" applyAlignment="1">
      <alignment horizontal="right" vertical="center"/>
    </xf>
    <xf numFmtId="166" fontId="52" fillId="0" borderId="109" xfId="0" applyNumberFormat="1" applyFont="1" applyFill="1" applyBorder="1" applyAlignment="1">
      <alignment horizontal="right" vertical="center"/>
    </xf>
    <xf numFmtId="166" fontId="52" fillId="0" borderId="64" xfId="0" applyNumberFormat="1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55" fillId="33" borderId="0" xfId="0" applyFont="1" applyFill="1" applyAlignment="1">
      <alignment vertical="center"/>
    </xf>
    <xf numFmtId="0" fontId="53" fillId="33" borderId="18" xfId="0" applyFont="1" applyFill="1" applyBorder="1" applyAlignment="1">
      <alignment horizontal="center" vertical="center" wrapText="1"/>
    </xf>
    <xf numFmtId="166" fontId="53" fillId="34" borderId="50" xfId="0" applyNumberFormat="1" applyFont="1" applyFill="1" applyBorder="1" applyAlignment="1">
      <alignment horizontal="right" vertical="center"/>
    </xf>
    <xf numFmtId="166" fontId="53" fillId="34" borderId="112" xfId="0" applyNumberFormat="1" applyFont="1" applyFill="1" applyBorder="1" applyAlignment="1">
      <alignment horizontal="right" vertical="center"/>
    </xf>
    <xf numFmtId="166" fontId="53" fillId="34" borderId="64" xfId="0" applyNumberFormat="1" applyFont="1" applyFill="1" applyBorder="1" applyAlignment="1">
      <alignment horizontal="right" vertical="center"/>
    </xf>
    <xf numFmtId="166" fontId="53" fillId="34" borderId="44" xfId="0" applyNumberFormat="1" applyFont="1" applyFill="1" applyBorder="1" applyAlignment="1">
      <alignment horizontal="right" vertical="center"/>
    </xf>
    <xf numFmtId="49" fontId="53" fillId="37" borderId="85" xfId="0" applyNumberFormat="1" applyFont="1" applyFill="1" applyBorder="1" applyAlignment="1">
      <alignment horizontal="center"/>
    </xf>
    <xf numFmtId="49" fontId="53" fillId="33" borderId="85" xfId="0" applyNumberFormat="1" applyFont="1" applyFill="1" applyBorder="1" applyAlignment="1">
      <alignment horizontal="center"/>
    </xf>
    <xf numFmtId="49" fontId="53" fillId="33" borderId="38" xfId="0" applyNumberFormat="1" applyFont="1" applyFill="1" applyBorder="1" applyAlignment="1">
      <alignment horizontal="center"/>
    </xf>
    <xf numFmtId="49" fontId="53" fillId="33" borderId="35" xfId="0" applyNumberFormat="1" applyFont="1" applyFill="1" applyBorder="1" applyAlignment="1">
      <alignment horizontal="center"/>
    </xf>
    <xf numFmtId="49" fontId="53" fillId="33" borderId="125" xfId="0" applyNumberFormat="1" applyFont="1" applyFill="1" applyBorder="1" applyAlignment="1">
      <alignment horizontal="center"/>
    </xf>
    <xf numFmtId="49" fontId="53" fillId="33" borderId="68" xfId="0" applyNumberFormat="1" applyFont="1" applyFill="1" applyBorder="1" applyAlignment="1">
      <alignment horizontal="center"/>
    </xf>
    <xf numFmtId="49" fontId="53" fillId="33" borderId="93" xfId="0" applyNumberFormat="1" applyFont="1" applyFill="1" applyBorder="1" applyAlignment="1">
      <alignment horizontal="center"/>
    </xf>
    <xf numFmtId="49" fontId="53" fillId="33" borderId="20" xfId="0" applyNumberFormat="1" applyFont="1" applyFill="1" applyBorder="1" applyAlignment="1">
      <alignment horizontal="center"/>
    </xf>
    <xf numFmtId="49" fontId="53" fillId="33" borderId="43" xfId="0" applyNumberFormat="1" applyFont="1" applyFill="1" applyBorder="1" applyAlignment="1">
      <alignment horizontal="center"/>
    </xf>
    <xf numFmtId="0" fontId="5" fillId="33" borderId="131" xfId="0" applyFont="1" applyFill="1" applyBorder="1" applyAlignment="1">
      <alignment/>
    </xf>
    <xf numFmtId="4" fontId="5" fillId="34" borderId="47" xfId="0" applyNumberFormat="1" applyFont="1" applyFill="1" applyBorder="1" applyAlignment="1">
      <alignment horizontal="right"/>
    </xf>
    <xf numFmtId="4" fontId="5" fillId="34" borderId="48" xfId="0" applyNumberFormat="1" applyFont="1" applyFill="1" applyBorder="1" applyAlignment="1">
      <alignment horizontal="right"/>
    </xf>
    <xf numFmtId="4" fontId="5" fillId="34" borderId="49" xfId="0" applyNumberFormat="1" applyFont="1" applyFill="1" applyBorder="1" applyAlignment="1">
      <alignment horizontal="right"/>
    </xf>
    <xf numFmtId="4" fontId="5" fillId="33" borderId="41" xfId="0" applyNumberFormat="1" applyFont="1" applyFill="1" applyBorder="1" applyAlignment="1">
      <alignment horizontal="right"/>
    </xf>
    <xf numFmtId="49" fontId="5" fillId="33" borderId="37" xfId="0" applyNumberFormat="1" applyFont="1" applyFill="1" applyBorder="1" applyAlignment="1">
      <alignment horizontal="center"/>
    </xf>
    <xf numFmtId="16" fontId="0" fillId="33" borderId="0" xfId="0" applyNumberFormat="1" applyFill="1" applyAlignment="1">
      <alignment/>
    </xf>
    <xf numFmtId="166" fontId="52" fillId="0" borderId="132" xfId="0" applyNumberFormat="1" applyFont="1" applyFill="1" applyBorder="1" applyAlignment="1">
      <alignment horizontal="right" vertical="center"/>
    </xf>
    <xf numFmtId="166" fontId="5" fillId="33" borderId="0" xfId="0" applyNumberFormat="1" applyFont="1" applyFill="1" applyBorder="1" applyAlignment="1">
      <alignment horizontal="right" vertical="center"/>
    </xf>
    <xf numFmtId="166" fontId="53" fillId="34" borderId="132" xfId="0" applyNumberFormat="1" applyFont="1" applyFill="1" applyBorder="1" applyAlignment="1">
      <alignment horizontal="right" vertical="center"/>
    </xf>
    <xf numFmtId="166" fontId="5" fillId="34" borderId="0" xfId="0" applyNumberFormat="1" applyFont="1" applyFill="1" applyBorder="1" applyAlignment="1">
      <alignment horizontal="right" vertical="center"/>
    </xf>
    <xf numFmtId="166" fontId="5" fillId="34" borderId="133" xfId="0" applyNumberFormat="1" applyFont="1" applyFill="1" applyBorder="1" applyAlignment="1">
      <alignment horizontal="right" vertical="center"/>
    </xf>
    <xf numFmtId="166" fontId="5" fillId="34" borderId="53" xfId="0" applyNumberFormat="1" applyFont="1" applyFill="1" applyBorder="1" applyAlignment="1">
      <alignment horizontal="right" vertical="center"/>
    </xf>
    <xf numFmtId="166" fontId="5" fillId="34" borderId="134" xfId="0" applyNumberFormat="1" applyFont="1" applyFill="1" applyBorder="1" applyAlignment="1">
      <alignment horizontal="right" vertical="center"/>
    </xf>
    <xf numFmtId="166" fontId="5" fillId="34" borderId="135" xfId="0" applyNumberFormat="1" applyFont="1" applyFill="1" applyBorder="1" applyAlignment="1">
      <alignment horizontal="right" vertical="center"/>
    </xf>
    <xf numFmtId="166" fontId="5" fillId="34" borderId="63" xfId="0" applyNumberFormat="1" applyFont="1" applyFill="1" applyBorder="1" applyAlignment="1">
      <alignment horizontal="right" vertical="center"/>
    </xf>
    <xf numFmtId="0" fontId="53" fillId="33" borderId="136" xfId="0" applyFont="1" applyFill="1" applyBorder="1" applyAlignment="1">
      <alignment/>
    </xf>
    <xf numFmtId="166" fontId="5" fillId="33" borderId="122" xfId="0" applyNumberFormat="1" applyFont="1" applyFill="1" applyBorder="1" applyAlignment="1">
      <alignment horizontal="right" vertical="center"/>
    </xf>
    <xf numFmtId="0" fontId="53" fillId="33" borderId="42" xfId="0" applyFont="1" applyFill="1" applyBorder="1" applyAlignment="1">
      <alignment horizontal="left" indent="1"/>
    </xf>
    <xf numFmtId="0" fontId="53" fillId="33" borderId="33" xfId="0" applyFont="1" applyFill="1" applyBorder="1" applyAlignment="1">
      <alignment horizontal="left" indent="1"/>
    </xf>
    <xf numFmtId="166" fontId="53" fillId="34" borderId="42" xfId="0" applyNumberFormat="1" applyFont="1" applyFill="1" applyBorder="1" applyAlignment="1">
      <alignment horizontal="right" vertical="center"/>
    </xf>
    <xf numFmtId="0" fontId="53" fillId="33" borderId="18" xfId="0" applyFont="1" applyFill="1" applyBorder="1" applyAlignment="1">
      <alignment horizontal="left"/>
    </xf>
    <xf numFmtId="166" fontId="5" fillId="0" borderId="47" xfId="0" applyNumberFormat="1" applyFont="1" applyFill="1" applyBorder="1" applyAlignment="1">
      <alignment horizontal="right" vertical="center"/>
    </xf>
    <xf numFmtId="49" fontId="53" fillId="37" borderId="137" xfId="0" applyNumberFormat="1" applyFont="1" applyFill="1" applyBorder="1" applyAlignment="1">
      <alignment horizontal="center"/>
    </xf>
    <xf numFmtId="49" fontId="53" fillId="37" borderId="62" xfId="0" applyNumberFormat="1" applyFont="1" applyFill="1" applyBorder="1" applyAlignment="1">
      <alignment horizontal="center"/>
    </xf>
    <xf numFmtId="0" fontId="5" fillId="33" borderId="136" xfId="0" applyFont="1" applyFill="1" applyBorder="1" applyAlignment="1">
      <alignment/>
    </xf>
    <xf numFmtId="49" fontId="53" fillId="33" borderId="126" xfId="0" applyNumberFormat="1" applyFont="1" applyFill="1" applyBorder="1" applyAlignment="1">
      <alignment horizontal="center"/>
    </xf>
    <xf numFmtId="1" fontId="5" fillId="0" borderId="38" xfId="0" applyNumberFormat="1" applyFont="1" applyBorder="1" applyAlignment="1">
      <alignment horizontal="center" vertical="center" wrapText="1"/>
    </xf>
    <xf numFmtId="0" fontId="0" fillId="33" borderId="129" xfId="0" applyFill="1" applyBorder="1" applyAlignment="1">
      <alignment/>
    </xf>
    <xf numFmtId="0" fontId="5" fillId="35" borderId="24" xfId="59" applyFont="1" applyFill="1" applyBorder="1" applyAlignment="1">
      <alignment vertical="center"/>
      <protection/>
    </xf>
    <xf numFmtId="1" fontId="5" fillId="34" borderId="24" xfId="59" applyNumberFormat="1" applyFont="1" applyFill="1" applyBorder="1" applyAlignment="1">
      <alignment vertical="center"/>
      <protection/>
    </xf>
    <xf numFmtId="166" fontId="52" fillId="0" borderId="66" xfId="0" applyNumberFormat="1" applyFont="1" applyFill="1" applyBorder="1" applyAlignment="1">
      <alignment horizontal="right" vertical="center"/>
    </xf>
    <xf numFmtId="0" fontId="6" fillId="0" borderId="0" xfId="58" applyFont="1" applyAlignment="1">
      <alignment horizontal="left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138" xfId="58" applyFont="1" applyBorder="1" applyAlignment="1">
      <alignment horizontal="center" vertical="center" wrapText="1"/>
      <protection/>
    </xf>
    <xf numFmtId="0" fontId="6" fillId="0" borderId="139" xfId="58" applyFont="1" applyBorder="1" applyAlignment="1">
      <alignment horizontal="center" vertical="center" wrapText="1"/>
      <protection/>
    </xf>
    <xf numFmtId="0" fontId="6" fillId="0" borderId="140" xfId="58" applyFont="1" applyBorder="1" applyAlignment="1">
      <alignment horizontal="center" vertical="center" wrapText="1"/>
      <protection/>
    </xf>
    <xf numFmtId="0" fontId="6" fillId="0" borderId="141" xfId="58" applyFont="1" applyBorder="1" applyAlignment="1">
      <alignment horizontal="center" vertical="center" wrapText="1"/>
      <protection/>
    </xf>
    <xf numFmtId="0" fontId="6" fillId="0" borderId="142" xfId="58" applyFont="1" applyBorder="1" applyAlignment="1">
      <alignment horizontal="center" vertical="center" wrapText="1"/>
      <protection/>
    </xf>
    <xf numFmtId="0" fontId="6" fillId="0" borderId="26" xfId="58" applyFont="1" applyBorder="1" applyAlignment="1">
      <alignment horizontal="center" vertical="center" wrapText="1"/>
      <protection/>
    </xf>
    <xf numFmtId="0" fontId="6" fillId="0" borderId="29" xfId="58" applyFont="1" applyBorder="1" applyAlignment="1">
      <alignment horizontal="center" vertical="center" wrapText="1"/>
      <protection/>
    </xf>
    <xf numFmtId="0" fontId="6" fillId="0" borderId="143" xfId="58" applyFont="1" applyBorder="1" applyAlignment="1">
      <alignment horizontal="center" vertical="center" wrapText="1"/>
      <protection/>
    </xf>
    <xf numFmtId="0" fontId="6" fillId="0" borderId="144" xfId="58" applyFont="1" applyBorder="1" applyAlignment="1">
      <alignment horizontal="center" vertical="center" wrapText="1"/>
      <protection/>
    </xf>
    <xf numFmtId="0" fontId="13" fillId="33" borderId="145" xfId="0" applyFont="1" applyFill="1" applyBorder="1" applyAlignment="1">
      <alignment horizontal="center"/>
    </xf>
    <xf numFmtId="0" fontId="13" fillId="33" borderId="146" xfId="0" applyFont="1" applyFill="1" applyBorder="1" applyAlignment="1">
      <alignment horizontal="center"/>
    </xf>
    <xf numFmtId="0" fontId="13" fillId="33" borderId="147" xfId="0" applyFont="1" applyFill="1" applyBorder="1" applyAlignment="1">
      <alignment horizontal="center"/>
    </xf>
    <xf numFmtId="0" fontId="5" fillId="0" borderId="148" xfId="59" applyFont="1" applyBorder="1" applyAlignment="1">
      <alignment horizontal="center" vertical="center"/>
      <protection/>
    </xf>
    <xf numFmtId="0" fontId="5" fillId="0" borderId="61" xfId="59" applyFont="1" applyBorder="1" applyAlignment="1">
      <alignment horizontal="center" vertical="center"/>
      <protection/>
    </xf>
    <xf numFmtId="0" fontId="5" fillId="0" borderId="72" xfId="59" applyFont="1" applyBorder="1" applyAlignment="1">
      <alignment horizontal="center" vertical="center"/>
      <protection/>
    </xf>
    <xf numFmtId="0" fontId="5" fillId="0" borderId="27" xfId="59" applyFont="1" applyBorder="1" applyAlignment="1">
      <alignment horizontal="center" vertical="center"/>
      <protection/>
    </xf>
    <xf numFmtId="0" fontId="5" fillId="0" borderId="31" xfId="59" applyFont="1" applyBorder="1" applyAlignment="1">
      <alignment horizontal="center" vertical="center"/>
      <protection/>
    </xf>
    <xf numFmtId="0" fontId="5" fillId="0" borderId="28" xfId="59" applyFont="1" applyBorder="1" applyAlignment="1">
      <alignment horizontal="center" vertical="center"/>
      <protection/>
    </xf>
    <xf numFmtId="0" fontId="5" fillId="0" borderId="32" xfId="59" applyFont="1" applyBorder="1" applyAlignment="1">
      <alignment horizontal="center" vertical="center"/>
      <protection/>
    </xf>
    <xf numFmtId="0" fontId="5" fillId="33" borderId="0" xfId="0" applyFont="1" applyFill="1" applyAlignment="1">
      <alignment horizontal="center"/>
    </xf>
    <xf numFmtId="0" fontId="0" fillId="0" borderId="0" xfId="0" applyAlignment="1">
      <alignment/>
    </xf>
    <xf numFmtId="0" fontId="5" fillId="0" borderId="123" xfId="59" applyFont="1" applyBorder="1" applyAlignment="1">
      <alignment horizontal="center" vertical="center"/>
      <protection/>
    </xf>
    <xf numFmtId="0" fontId="5" fillId="0" borderId="86" xfId="59" applyFont="1" applyBorder="1" applyAlignment="1">
      <alignment horizontal="center" vertical="center"/>
      <protection/>
    </xf>
    <xf numFmtId="0" fontId="5" fillId="0" borderId="10" xfId="59" applyFont="1" applyBorder="1" applyAlignment="1">
      <alignment horizontal="center" vertical="center"/>
      <protection/>
    </xf>
    <xf numFmtId="0" fontId="5" fillId="0" borderId="138" xfId="59" applyFont="1" applyBorder="1" applyAlignment="1">
      <alignment horizontal="center" vertical="center"/>
      <protection/>
    </xf>
    <xf numFmtId="0" fontId="5" fillId="0" borderId="12" xfId="59" applyFont="1" applyBorder="1" applyAlignment="1">
      <alignment horizontal="center" vertical="center"/>
      <protection/>
    </xf>
    <xf numFmtId="0" fontId="5" fillId="0" borderId="149" xfId="59" applyFont="1" applyBorder="1" applyAlignment="1">
      <alignment horizontal="center" vertical="center"/>
      <protection/>
    </xf>
    <xf numFmtId="0" fontId="5" fillId="33" borderId="71" xfId="0" applyNumberFormat="1" applyFont="1" applyFill="1" applyBorder="1" applyAlignment="1">
      <alignment horizontal="center"/>
    </xf>
    <xf numFmtId="0" fontId="5" fillId="33" borderId="61" xfId="0" applyNumberFormat="1" applyFont="1" applyFill="1" applyBorder="1" applyAlignment="1">
      <alignment horizontal="center"/>
    </xf>
    <xf numFmtId="0" fontId="5" fillId="33" borderId="72" xfId="0" applyNumberFormat="1" applyFont="1" applyFill="1" applyBorder="1" applyAlignment="1">
      <alignment horizontal="center"/>
    </xf>
    <xf numFmtId="0" fontId="5" fillId="33" borderId="96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5" fillId="33" borderId="41" xfId="0" applyFont="1" applyFill="1" applyBorder="1" applyAlignment="1">
      <alignment horizontal="left"/>
    </xf>
    <xf numFmtId="0" fontId="5" fillId="34" borderId="97" xfId="0" applyFont="1" applyFill="1" applyBorder="1" applyAlignment="1">
      <alignment horizontal="center"/>
    </xf>
    <xf numFmtId="0" fontId="5" fillId="33" borderId="150" xfId="0" applyFont="1" applyFill="1" applyBorder="1" applyAlignment="1">
      <alignment horizontal="center"/>
    </xf>
    <xf numFmtId="0" fontId="5" fillId="33" borderId="146" xfId="0" applyFont="1" applyFill="1" applyBorder="1" applyAlignment="1">
      <alignment horizontal="center"/>
    </xf>
    <xf numFmtId="0" fontId="5" fillId="33" borderId="151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166" fontId="52" fillId="0" borderId="136" xfId="0" applyNumberFormat="1" applyFont="1" applyFill="1" applyBorder="1" applyAlignment="1">
      <alignment horizontal="center" vertical="center"/>
    </xf>
    <xf numFmtId="166" fontId="52" fillId="0" borderId="29" xfId="0" applyNumberFormat="1" applyFont="1" applyFill="1" applyBorder="1" applyAlignment="1">
      <alignment horizontal="center" vertical="center"/>
    </xf>
    <xf numFmtId="166" fontId="52" fillId="0" borderId="130" xfId="0" applyNumberFormat="1" applyFont="1" applyFill="1" applyBorder="1" applyAlignment="1">
      <alignment horizontal="center" vertical="center"/>
    </xf>
    <xf numFmtId="1" fontId="53" fillId="33" borderId="132" xfId="0" applyNumberFormat="1" applyFont="1" applyFill="1" applyBorder="1" applyAlignment="1">
      <alignment horizontal="center" vertical="center" wrapText="1"/>
    </xf>
    <xf numFmtId="0" fontId="5" fillId="34" borderId="61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152" xfId="0" applyFont="1" applyFill="1" applyBorder="1" applyAlignment="1">
      <alignment horizontal="center" vertical="center" wrapText="1"/>
    </xf>
    <xf numFmtId="0" fontId="5" fillId="33" borderId="122" xfId="0" applyFont="1" applyFill="1" applyBorder="1" applyAlignment="1">
      <alignment horizontal="center" vertical="center" wrapText="1"/>
    </xf>
    <xf numFmtId="0" fontId="5" fillId="33" borderId="137" xfId="0" applyFont="1" applyFill="1" applyBorder="1" applyAlignment="1">
      <alignment horizontal="center" vertical="center" wrapText="1"/>
    </xf>
    <xf numFmtId="0" fontId="5" fillId="33" borderId="14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42" xfId="0" applyFont="1" applyFill="1" applyBorder="1" applyAlignment="1">
      <alignment horizontal="center" vertical="center" wrapText="1"/>
    </xf>
    <xf numFmtId="1" fontId="5" fillId="33" borderId="144" xfId="0" applyNumberFormat="1" applyFont="1" applyFill="1" applyBorder="1" applyAlignment="1">
      <alignment horizontal="center" vertical="center" wrapText="1"/>
    </xf>
    <xf numFmtId="0" fontId="5" fillId="33" borderId="125" xfId="0" applyFont="1" applyFill="1" applyBorder="1" applyAlignment="1">
      <alignment horizontal="center" vertical="center" wrapText="1"/>
    </xf>
    <xf numFmtId="0" fontId="8" fillId="33" borderId="153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49" fontId="5" fillId="33" borderId="154" xfId="0" applyNumberFormat="1" applyFont="1" applyFill="1" applyBorder="1" applyAlignment="1">
      <alignment horizontal="center" vertical="center" wrapText="1"/>
    </xf>
    <xf numFmtId="49" fontId="5" fillId="33" borderId="62" xfId="0" applyNumberFormat="1" applyFont="1" applyFill="1" applyBorder="1" applyAlignment="1">
      <alignment horizontal="center" vertical="center" wrapText="1"/>
    </xf>
    <xf numFmtId="0" fontId="5" fillId="33" borderId="26" xfId="59" applyFont="1" applyFill="1" applyBorder="1" applyAlignment="1">
      <alignment horizontal="center" vertical="center" wrapText="1"/>
      <protection/>
    </xf>
    <xf numFmtId="0" fontId="5" fillId="33" borderId="33" xfId="59" applyFont="1" applyFill="1" applyBorder="1" applyAlignment="1">
      <alignment horizontal="center" vertical="center" wrapText="1"/>
      <protection/>
    </xf>
    <xf numFmtId="0" fontId="5" fillId="33" borderId="155" xfId="59" applyFont="1" applyFill="1" applyBorder="1" applyAlignment="1">
      <alignment horizontal="center"/>
      <protection/>
    </xf>
    <xf numFmtId="0" fontId="5" fillId="33" borderId="156" xfId="59" applyFont="1" applyFill="1" applyBorder="1" applyAlignment="1">
      <alignment horizontal="center"/>
      <protection/>
    </xf>
    <xf numFmtId="49" fontId="5" fillId="0" borderId="154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0" fontId="5" fillId="0" borderId="149" xfId="59" applyFont="1" applyBorder="1" applyAlignment="1">
      <alignment horizontal="center" vertical="center"/>
      <protection/>
    </xf>
    <xf numFmtId="0" fontId="5" fillId="0" borderId="85" xfId="59" applyFont="1" applyBorder="1" applyAlignment="1">
      <alignment horizontal="center" vertical="center"/>
      <protection/>
    </xf>
    <xf numFmtId="0" fontId="5" fillId="0" borderId="155" xfId="59" applyFont="1" applyBorder="1" applyAlignment="1">
      <alignment horizontal="center"/>
      <protection/>
    </xf>
    <xf numFmtId="0" fontId="5" fillId="0" borderId="156" xfId="59" applyFont="1" applyBorder="1" applyAlignment="1">
      <alignment horizontal="center"/>
      <protection/>
    </xf>
    <xf numFmtId="0" fontId="5" fillId="0" borderId="149" xfId="59" applyFont="1" applyBorder="1" applyAlignment="1">
      <alignment horizontal="center" vertical="center" wrapText="1"/>
      <protection/>
    </xf>
    <xf numFmtId="0" fontId="5" fillId="0" borderId="85" xfId="59" applyFont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2008_IC-Sumarni pregled tabela_ElEn" xfId="58"/>
    <cellStyle name="Normal_EEB  I-XII  2005" xfId="59"/>
    <cellStyle name="Note" xfId="60"/>
    <cellStyle name="Output" xfId="61"/>
    <cellStyle name="Percent" xfId="62"/>
    <cellStyle name="Standard_A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152400</xdr:rowOff>
    </xdr:from>
    <xdr:to>
      <xdr:col>1</xdr:col>
      <xdr:colOff>704850</xdr:colOff>
      <xdr:row>8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52400"/>
          <a:ext cx="23431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5.00390625" style="4" customWidth="1"/>
    <col min="2" max="2" width="21.421875" style="4" customWidth="1"/>
    <col min="3" max="3" width="47.28125" style="4" customWidth="1"/>
    <col min="4" max="16384" width="9.140625" style="4" customWidth="1"/>
  </cols>
  <sheetData>
    <row r="1" s="1" customFormat="1" ht="15.75">
      <c r="AR1" s="2" t="s">
        <v>2</v>
      </c>
    </row>
    <row r="2" s="1" customFormat="1" ht="15.75">
      <c r="AR2" s="2" t="s">
        <v>5</v>
      </c>
    </row>
    <row r="3" s="1" customFormat="1" ht="15.75">
      <c r="AR3" s="2" t="s">
        <v>6</v>
      </c>
    </row>
    <row r="4" s="1" customFormat="1" ht="15.75">
      <c r="AR4" s="2">
        <v>3</v>
      </c>
    </row>
    <row r="5" s="1" customFormat="1" ht="12.75"/>
    <row r="6" s="1" customFormat="1" ht="12.75"/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pans="1:8" s="3" customFormat="1" ht="12.75">
      <c r="A13" s="4" t="s">
        <v>1</v>
      </c>
      <c r="B13" s="1"/>
      <c r="C13" s="1"/>
      <c r="D13" s="5"/>
      <c r="E13" s="6"/>
      <c r="F13" s="6"/>
      <c r="G13" s="6"/>
      <c r="H13" s="6"/>
    </row>
    <row r="14" spans="4:8" s="1" customFormat="1" ht="12.75">
      <c r="D14" s="5"/>
      <c r="E14" s="5"/>
      <c r="F14" s="5"/>
      <c r="G14" s="5"/>
      <c r="H14" s="5"/>
    </row>
    <row r="15" spans="4:8" s="1" customFormat="1" ht="12.75">
      <c r="D15" s="5"/>
      <c r="E15" s="5"/>
      <c r="F15" s="5"/>
      <c r="G15" s="5"/>
      <c r="H15" s="5"/>
    </row>
    <row r="16" spans="1:8" s="3" customFormat="1" ht="12.75">
      <c r="A16" s="4" t="s">
        <v>41</v>
      </c>
      <c r="B16" s="1"/>
      <c r="C16" s="1"/>
      <c r="D16" s="5"/>
      <c r="E16" s="6"/>
      <c r="F16" s="6"/>
      <c r="G16" s="6"/>
      <c r="H16" s="6"/>
    </row>
    <row r="17" spans="2:8" s="3" customFormat="1" ht="12.75">
      <c r="B17" s="1"/>
      <c r="C17" s="1"/>
      <c r="D17" s="5"/>
      <c r="E17" s="6"/>
      <c r="F17" s="6"/>
      <c r="G17" s="6"/>
      <c r="H17" s="6"/>
    </row>
    <row r="18" spans="4:8" s="1" customFormat="1" ht="12.75">
      <c r="D18" s="5"/>
      <c r="E18" s="5"/>
      <c r="F18" s="5"/>
      <c r="G18" s="5"/>
      <c r="H18" s="5"/>
    </row>
    <row r="19" spans="4:8" s="1" customFormat="1" ht="12.75">
      <c r="D19" s="5"/>
      <c r="E19" s="5"/>
      <c r="F19" s="5"/>
      <c r="G19" s="5"/>
      <c r="H19" s="5"/>
    </row>
    <row r="20" spans="4:8" s="1" customFormat="1" ht="12.75">
      <c r="D20" s="5"/>
      <c r="E20" s="5"/>
      <c r="F20" s="5"/>
      <c r="G20" s="5"/>
      <c r="H20" s="5"/>
    </row>
    <row r="21" spans="4:8" s="1" customFormat="1" ht="12.75">
      <c r="D21" s="5"/>
      <c r="E21" s="5"/>
      <c r="F21" s="5"/>
      <c r="G21" s="5"/>
      <c r="H21" s="5"/>
    </row>
    <row r="22" spans="1:8" s="1" customFormat="1" ht="12.75">
      <c r="A22" s="1" t="s">
        <v>8</v>
      </c>
      <c r="C22" s="93"/>
      <c r="D22" s="5"/>
      <c r="E22" s="5"/>
      <c r="F22" s="5"/>
      <c r="G22" s="5"/>
      <c r="H22" s="5"/>
    </row>
    <row r="23" spans="1:8" s="1" customFormat="1" ht="12.75">
      <c r="A23" s="1" t="s">
        <v>12</v>
      </c>
      <c r="C23" s="93"/>
      <c r="D23" s="5"/>
      <c r="E23" s="5"/>
      <c r="F23" s="5"/>
      <c r="G23" s="5"/>
      <c r="H23" s="5"/>
    </row>
    <row r="24" spans="4:8" s="1" customFormat="1" ht="12.75">
      <c r="D24" s="5"/>
      <c r="E24" s="5"/>
      <c r="F24" s="5"/>
      <c r="G24" s="5"/>
      <c r="H24" s="5"/>
    </row>
    <row r="25" spans="1:8" s="1" customFormat="1" ht="12.75">
      <c r="A25" s="1" t="s">
        <v>118</v>
      </c>
      <c r="C25" s="201">
        <v>2023</v>
      </c>
      <c r="D25" s="5"/>
      <c r="E25" s="5"/>
      <c r="F25" s="5"/>
      <c r="G25" s="5"/>
      <c r="H25" s="5"/>
    </row>
    <row r="26" spans="4:8" s="1" customFormat="1" ht="12.75">
      <c r="D26" s="5"/>
      <c r="E26" s="5"/>
      <c r="F26" s="5"/>
      <c r="G26" s="5"/>
      <c r="H26" s="5"/>
    </row>
    <row r="27" spans="1:8" s="1" customFormat="1" ht="12.75">
      <c r="A27" s="1" t="s">
        <v>9</v>
      </c>
      <c r="C27" s="93"/>
      <c r="D27" s="5"/>
      <c r="E27" s="5"/>
      <c r="F27" s="5"/>
      <c r="G27" s="5"/>
      <c r="H27" s="5"/>
    </row>
    <row r="28" spans="4:8" s="1" customFormat="1" ht="12.75">
      <c r="D28" s="5"/>
      <c r="E28" s="5"/>
      <c r="F28" s="5"/>
      <c r="G28" s="5"/>
      <c r="H28" s="5"/>
    </row>
    <row r="29" spans="1:8" s="1" customFormat="1" ht="12.75">
      <c r="A29" s="1" t="s">
        <v>10</v>
      </c>
      <c r="B29" s="1" t="s">
        <v>3</v>
      </c>
      <c r="C29" s="93"/>
      <c r="D29" s="5"/>
      <c r="E29" s="5"/>
      <c r="F29" s="5"/>
      <c r="G29" s="5"/>
      <c r="H29" s="5"/>
    </row>
    <row r="30" spans="4:8" s="1" customFormat="1" ht="12.75">
      <c r="D30" s="5"/>
      <c r="E30" s="5"/>
      <c r="F30" s="5"/>
      <c r="G30" s="5"/>
      <c r="H30" s="5"/>
    </row>
    <row r="31" spans="2:8" s="1" customFormat="1" ht="12.75">
      <c r="B31" s="1" t="s">
        <v>4</v>
      </c>
      <c r="C31" s="93"/>
      <c r="D31" s="5"/>
      <c r="E31" s="5"/>
      <c r="F31" s="5"/>
      <c r="G31" s="5"/>
      <c r="H31" s="5"/>
    </row>
    <row r="32" spans="4:8" s="1" customFormat="1" ht="12.75">
      <c r="D32" s="5"/>
      <c r="E32" s="5"/>
      <c r="F32" s="5"/>
      <c r="G32" s="5"/>
      <c r="H32" s="5"/>
    </row>
    <row r="33" spans="2:8" s="1" customFormat="1" ht="12.75">
      <c r="B33" s="1" t="s">
        <v>7</v>
      </c>
      <c r="C33" s="93"/>
      <c r="D33" s="5"/>
      <c r="E33" s="5"/>
      <c r="F33" s="5"/>
      <c r="G33" s="5"/>
      <c r="H33" s="5"/>
    </row>
    <row r="34" spans="4:8" s="1" customFormat="1" ht="12.75">
      <c r="D34" s="5"/>
      <c r="E34" s="5"/>
      <c r="F34" s="5"/>
      <c r="G34" s="5"/>
      <c r="H34" s="5"/>
    </row>
    <row r="35" spans="1:8" s="1" customFormat="1" ht="12.75">
      <c r="A35" s="3" t="s">
        <v>39</v>
      </c>
      <c r="B35" s="3"/>
      <c r="C35" s="94"/>
      <c r="D35" s="5"/>
      <c r="E35" s="5"/>
      <c r="F35" s="5"/>
      <c r="G35" s="5"/>
      <c r="H35" s="5"/>
    </row>
    <row r="36" s="3" customFormat="1" ht="12.75"/>
    <row r="37" s="3" customFormat="1" ht="12.75"/>
    <row r="38" s="3" customFormat="1" ht="12.75">
      <c r="A38" s="3" t="s">
        <v>69</v>
      </c>
    </row>
    <row r="39" spans="1:3" s="3" customFormat="1" ht="12.75">
      <c r="A39" s="95" t="s">
        <v>11</v>
      </c>
      <c r="B39" s="96"/>
      <c r="C39" s="96"/>
    </row>
    <row r="40" s="3" customFormat="1" ht="12.75" customHeight="1">
      <c r="A40" s="8"/>
    </row>
    <row r="41" s="7" customFormat="1" ht="12.75">
      <c r="A41" s="16"/>
    </row>
    <row r="42" s="3" customFormat="1" ht="12.75">
      <c r="A42" s="16"/>
    </row>
    <row r="43" s="3" customFormat="1" ht="12.75">
      <c r="A43" s="16"/>
    </row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</sheetData>
  <sheetProtection selectLockedCells="1"/>
  <printOptions horizontalCentered="1"/>
  <pageMargins left="0.25" right="0.25" top="0.5" bottom="0.5" header="0.25" footer="0.22"/>
  <pageSetup fitToHeight="1" fitToWidth="1" horizontalDpi="600" verticalDpi="600" orientation="landscape" paperSize="9" scale="96" r:id="rId2"/>
  <headerFooter alignWithMargins="0">
    <oddFooter>&amp;CСтрана &amp;P од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17" customWidth="1"/>
    <col min="2" max="2" width="9.7109375" style="17" customWidth="1"/>
    <col min="3" max="3" width="31.421875" style="17" customWidth="1"/>
    <col min="4" max="16" width="9.7109375" style="17" customWidth="1"/>
    <col min="17" max="17" width="10.7109375" style="17" customWidth="1"/>
    <col min="18" max="16384" width="9.140625" style="17" customWidth="1"/>
  </cols>
  <sheetData>
    <row r="1" spans="1:4" ht="12.75">
      <c r="A1" s="9" t="s">
        <v>40</v>
      </c>
      <c r="B1" s="10"/>
      <c r="C1" s="9"/>
      <c r="D1" s="13"/>
    </row>
    <row r="2" spans="1:4" ht="12.75">
      <c r="A2" s="9"/>
      <c r="B2" s="10"/>
      <c r="C2" s="9"/>
      <c r="D2" s="13"/>
    </row>
    <row r="3" spans="1:4" ht="12.75">
      <c r="A3" s="13"/>
      <c r="B3" s="11" t="str">
        <f>CONCATENATE('Poc.strana'!A22," ",'Poc.strana'!C22)</f>
        <v>Назив енергетског субјекта: </v>
      </c>
      <c r="C3" s="13"/>
      <c r="D3" s="13"/>
    </row>
    <row r="4" spans="1:4" ht="12.75">
      <c r="A4" s="13"/>
      <c r="B4" s="11" t="str">
        <f>CONCATENATE('Poc.strana'!A35," ",'Poc.strana'!C35)</f>
        <v>Датум обраде: </v>
      </c>
      <c r="C4" s="13"/>
      <c r="D4" s="13"/>
    </row>
    <row r="7" spans="2:17" ht="12.75">
      <c r="B7" s="527" t="str">
        <f>CONCATENATE("Табела ЕТ-3-7.2.3 ИСПОРУКА ЕЛЕКТРИЧНЕ ЕНЕРГИЈЕ - СНАБДЕВАЊЕ НА СЛОБОДНОМ ТРЖИШТУ  ПО СНАБДЕВАЧИМА ЗА"," ",'Poc.strana'!C25,". ГОДИНУ")</f>
        <v>Табела ЕТ-3-7.2.3 ИСПОРУКА ЕЛЕКТРИЧНЕ ЕНЕРГИЈЕ - СНАБДЕВАЊЕ НА СЛОБОДНОМ ТРЖИШТУ  ПО СНАБДЕВАЧИМА ЗА 2023. ГОДИНУ</v>
      </c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  <c r="Q7" s="527"/>
    </row>
    <row r="8" ht="13.5" thickBot="1"/>
    <row r="9" spans="2:16" ht="15" customHeight="1" thickBot="1" thickTop="1">
      <c r="B9" s="298" t="s">
        <v>213</v>
      </c>
      <c r="C9" s="86"/>
      <c r="D9" s="297"/>
      <c r="E9" s="297"/>
      <c r="F9" s="503"/>
      <c r="G9" s="503"/>
      <c r="H9" s="297"/>
      <c r="I9" s="297"/>
      <c r="J9" s="297"/>
      <c r="K9" s="297"/>
      <c r="L9" s="297"/>
      <c r="M9" s="297"/>
      <c r="N9" s="297"/>
      <c r="O9" s="297"/>
      <c r="P9" s="315"/>
    </row>
    <row r="10" spans="2:16" ht="15" customHeight="1" thickTop="1">
      <c r="B10" s="534" t="s">
        <v>0</v>
      </c>
      <c r="C10" s="536" t="s">
        <v>214</v>
      </c>
      <c r="D10" s="538" t="s">
        <v>215</v>
      </c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9"/>
    </row>
    <row r="11" spans="2:16" ht="15" customHeight="1">
      <c r="B11" s="535"/>
      <c r="C11" s="537"/>
      <c r="D11" s="299" t="s">
        <v>14</v>
      </c>
      <c r="E11" s="299" t="s">
        <v>15</v>
      </c>
      <c r="F11" s="299" t="s">
        <v>16</v>
      </c>
      <c r="G11" s="299" t="s">
        <v>17</v>
      </c>
      <c r="H11" s="299" t="s">
        <v>18</v>
      </c>
      <c r="I11" s="299" t="s">
        <v>19</v>
      </c>
      <c r="J11" s="300" t="s">
        <v>20</v>
      </c>
      <c r="K11" s="300" t="s">
        <v>21</v>
      </c>
      <c r="L11" s="300" t="s">
        <v>22</v>
      </c>
      <c r="M11" s="300" t="s">
        <v>23</v>
      </c>
      <c r="N11" s="300" t="s">
        <v>24</v>
      </c>
      <c r="O11" s="300" t="s">
        <v>25</v>
      </c>
      <c r="P11" s="301" t="s">
        <v>52</v>
      </c>
    </row>
    <row r="12" spans="2:16" ht="15" customHeight="1">
      <c r="B12" s="302"/>
      <c r="C12" s="303" t="s">
        <v>216</v>
      </c>
      <c r="D12" s="304">
        <f>SUM(D13:D36)</f>
        <v>0</v>
      </c>
      <c r="E12" s="304">
        <f aca="true" t="shared" si="0" ref="E12:O12">SUM(E13:E36)</f>
        <v>0</v>
      </c>
      <c r="F12" s="304">
        <f t="shared" si="0"/>
        <v>0</v>
      </c>
      <c r="G12" s="304">
        <f t="shared" si="0"/>
        <v>0</v>
      </c>
      <c r="H12" s="304">
        <f t="shared" si="0"/>
        <v>0</v>
      </c>
      <c r="I12" s="304">
        <f t="shared" si="0"/>
        <v>0</v>
      </c>
      <c r="J12" s="304">
        <f t="shared" si="0"/>
        <v>0</v>
      </c>
      <c r="K12" s="304">
        <f t="shared" si="0"/>
        <v>0</v>
      </c>
      <c r="L12" s="304">
        <f t="shared" si="0"/>
        <v>0</v>
      </c>
      <c r="M12" s="304">
        <f t="shared" si="0"/>
        <v>0</v>
      </c>
      <c r="N12" s="304">
        <f t="shared" si="0"/>
        <v>0</v>
      </c>
      <c r="O12" s="304">
        <f t="shared" si="0"/>
        <v>0</v>
      </c>
      <c r="P12" s="305">
        <f>SUM(D12:O12)</f>
        <v>0</v>
      </c>
    </row>
    <row r="13" spans="2:16" ht="15" customHeight="1">
      <c r="B13" s="306">
        <v>1</v>
      </c>
      <c r="C13" s="318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07">
        <f>SUM(D13:O13)</f>
        <v>0</v>
      </c>
    </row>
    <row r="14" spans="2:16" ht="15" customHeight="1">
      <c r="B14" s="308">
        <v>2</v>
      </c>
      <c r="C14" s="31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10">
        <f>SUM(D14:O14)</f>
        <v>0</v>
      </c>
    </row>
    <row r="15" spans="2:16" ht="15" customHeight="1">
      <c r="B15" s="308">
        <v>3</v>
      </c>
      <c r="C15" s="320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10">
        <f aca="true" t="shared" si="1" ref="P15:P35">SUM(D15:O15)</f>
        <v>0</v>
      </c>
    </row>
    <row r="16" spans="2:16" ht="15" customHeight="1">
      <c r="B16" s="311">
        <v>4</v>
      </c>
      <c r="C16" s="320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0">
        <f t="shared" si="1"/>
        <v>0</v>
      </c>
    </row>
    <row r="17" spans="2:16" ht="15" customHeight="1">
      <c r="B17" s="308">
        <v>5</v>
      </c>
      <c r="C17" s="320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10">
        <f t="shared" si="1"/>
        <v>0</v>
      </c>
    </row>
    <row r="18" spans="2:16" ht="15" customHeight="1">
      <c r="B18" s="308">
        <v>6</v>
      </c>
      <c r="C18" s="321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10">
        <f t="shared" si="1"/>
        <v>0</v>
      </c>
    </row>
    <row r="19" spans="2:16" ht="15" customHeight="1">
      <c r="B19" s="311">
        <v>7</v>
      </c>
      <c r="C19" s="321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0">
        <f t="shared" si="1"/>
        <v>0</v>
      </c>
    </row>
    <row r="20" spans="2:16" ht="15" customHeight="1">
      <c r="B20" s="308">
        <v>8</v>
      </c>
      <c r="C20" s="322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10">
        <f t="shared" si="1"/>
        <v>0</v>
      </c>
    </row>
    <row r="21" spans="2:16" ht="15" customHeight="1">
      <c r="B21" s="308">
        <v>9</v>
      </c>
      <c r="C21" s="322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10">
        <f t="shared" si="1"/>
        <v>0</v>
      </c>
    </row>
    <row r="22" spans="2:16" ht="15" customHeight="1">
      <c r="B22" s="308">
        <v>10</v>
      </c>
      <c r="C22" s="323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0">
        <f t="shared" si="1"/>
        <v>0</v>
      </c>
    </row>
    <row r="23" spans="2:16" ht="15" customHeight="1">
      <c r="B23" s="311">
        <v>11</v>
      </c>
      <c r="C23" s="321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10">
        <f t="shared" si="1"/>
        <v>0</v>
      </c>
    </row>
    <row r="24" spans="2:16" ht="15" customHeight="1">
      <c r="B24" s="308">
        <v>12</v>
      </c>
      <c r="C24" s="321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10">
        <f t="shared" si="1"/>
        <v>0</v>
      </c>
    </row>
    <row r="25" spans="2:16" ht="15" customHeight="1">
      <c r="B25" s="308">
        <v>13</v>
      </c>
      <c r="C25" s="322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0">
        <f t="shared" si="1"/>
        <v>0</v>
      </c>
    </row>
    <row r="26" spans="2:16" ht="15" customHeight="1">
      <c r="B26" s="311">
        <v>14</v>
      </c>
      <c r="C26" s="321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09"/>
      <c r="P26" s="310">
        <f t="shared" si="1"/>
        <v>0</v>
      </c>
    </row>
    <row r="27" spans="2:16" ht="15" customHeight="1">
      <c r="B27" s="308">
        <v>15</v>
      </c>
      <c r="C27" s="321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0">
        <f t="shared" si="1"/>
        <v>0</v>
      </c>
    </row>
    <row r="28" spans="2:16" ht="15" customHeight="1">
      <c r="B28" s="308">
        <v>16</v>
      </c>
      <c r="C28" s="322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10">
        <f t="shared" si="1"/>
        <v>0</v>
      </c>
    </row>
    <row r="29" spans="2:16" ht="15" customHeight="1">
      <c r="B29" s="308">
        <v>17</v>
      </c>
      <c r="C29" s="322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/>
      <c r="P29" s="310">
        <f t="shared" si="1"/>
        <v>0</v>
      </c>
    </row>
    <row r="30" spans="2:16" ht="15" customHeight="1">
      <c r="B30" s="311">
        <v>18</v>
      </c>
      <c r="C30" s="323"/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0">
        <f t="shared" si="1"/>
        <v>0</v>
      </c>
    </row>
    <row r="31" spans="2:16" ht="15" customHeight="1">
      <c r="B31" s="308">
        <v>19</v>
      </c>
      <c r="C31" s="321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10">
        <f t="shared" si="1"/>
        <v>0</v>
      </c>
    </row>
    <row r="32" spans="2:16" ht="15" customHeight="1">
      <c r="B32" s="308">
        <v>20</v>
      </c>
      <c r="C32" s="321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10">
        <f t="shared" si="1"/>
        <v>0</v>
      </c>
    </row>
    <row r="33" spans="2:16" ht="15" customHeight="1">
      <c r="B33" s="308">
        <v>21</v>
      </c>
      <c r="C33" s="321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10">
        <f t="shared" si="1"/>
        <v>0</v>
      </c>
    </row>
    <row r="34" spans="2:16" ht="15" customHeight="1">
      <c r="B34" s="308">
        <v>23</v>
      </c>
      <c r="C34" s="321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10">
        <f t="shared" si="1"/>
        <v>0</v>
      </c>
    </row>
    <row r="35" spans="2:16" ht="15" customHeight="1">
      <c r="B35" s="311">
        <v>24</v>
      </c>
      <c r="C35" s="322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0">
        <f t="shared" si="1"/>
        <v>0</v>
      </c>
    </row>
    <row r="36" spans="2:16" ht="15" customHeight="1" thickBot="1">
      <c r="B36" s="312">
        <v>25</v>
      </c>
      <c r="C36" s="324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313"/>
      <c r="P36" s="314">
        <f>SUM(D36:O36)</f>
        <v>0</v>
      </c>
    </row>
    <row r="37" spans="2:16" ht="12.75" customHeight="1" thickTop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/>
  <mergeCells count="5">
    <mergeCell ref="F9:G9"/>
    <mergeCell ref="B10:B11"/>
    <mergeCell ref="C10:C11"/>
    <mergeCell ref="D10:P10"/>
    <mergeCell ref="B7:Q7"/>
  </mergeCells>
  <printOptions horizontalCentered="1"/>
  <pageMargins left="0.28" right="0.24" top="0.4" bottom="0.52" header="0.23" footer="0.24"/>
  <pageSetup fitToHeight="1" fitToWidth="1" horizontalDpi="600" verticalDpi="600" orientation="landscape" paperSize="9" scale="71" r:id="rId1"/>
  <headerFooter alignWithMargins="0">
    <oddFooter>&amp;CСтрана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17" customWidth="1"/>
    <col min="2" max="2" width="9.7109375" style="17" customWidth="1"/>
    <col min="3" max="3" width="34.140625" style="17" customWidth="1"/>
    <col min="4" max="16" width="9.7109375" style="17" customWidth="1"/>
    <col min="17" max="17" width="10.7109375" style="17" customWidth="1"/>
    <col min="18" max="16384" width="9.140625" style="17" customWidth="1"/>
  </cols>
  <sheetData>
    <row r="1" spans="1:4" ht="12.75">
      <c r="A1" s="9" t="s">
        <v>40</v>
      </c>
      <c r="B1" s="10"/>
      <c r="C1" s="9"/>
      <c r="D1" s="13"/>
    </row>
    <row r="2" spans="1:4" ht="12.75">
      <c r="A2" s="9"/>
      <c r="B2" s="10"/>
      <c r="C2" s="9"/>
      <c r="D2" s="13"/>
    </row>
    <row r="3" spans="1:4" ht="12.75">
      <c r="A3" s="13"/>
      <c r="B3" s="11" t="str">
        <f>CONCATENATE('Poc.strana'!A22," ",'Poc.strana'!C22)</f>
        <v>Назив енергетског субјекта: </v>
      </c>
      <c r="C3" s="13"/>
      <c r="D3" s="13"/>
    </row>
    <row r="4" spans="1:4" ht="12.75">
      <c r="A4" s="13"/>
      <c r="B4" s="11" t="str">
        <f>CONCATENATE('Poc.strana'!A35," ",'Poc.strana'!C35)</f>
        <v>Датум обраде: </v>
      </c>
      <c r="C4" s="13"/>
      <c r="D4" s="13"/>
    </row>
    <row r="7" spans="2:17" ht="12.75">
      <c r="B7" s="527" t="str">
        <f>CONCATENATE("Табела ЕТ-3-4 ИСПОРУКА ЕЛЕКТРИЧНЕ ЕНЕРГИЈЕ ПО ЗАТВОРЕНИМ ДИСТРИБУТИВНИМ СИСТЕМИМА ЗА"," ",'Poc.strana'!C25,". ГОДИНУ")</f>
        <v>Табела ЕТ-3-4 ИСПОРУКА ЕЛЕКТРИЧНЕ ЕНЕРГИЈЕ ПО ЗАТВОРЕНИМ ДИСТРИБУТИВНИМ СИСТЕМИМА ЗА 2023. ГОДИНУ</v>
      </c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  <c r="Q7" s="527"/>
    </row>
    <row r="8" ht="13.5" thickBot="1"/>
    <row r="9" spans="2:16" ht="15" customHeight="1" thickBot="1" thickTop="1">
      <c r="B9" s="298" t="s">
        <v>213</v>
      </c>
      <c r="C9" s="86"/>
      <c r="D9" s="297"/>
      <c r="E9" s="297"/>
      <c r="F9" s="503"/>
      <c r="G9" s="503"/>
      <c r="H9" s="297"/>
      <c r="I9" s="297"/>
      <c r="J9" s="297"/>
      <c r="K9" s="297"/>
      <c r="L9" s="297"/>
      <c r="M9" s="297"/>
      <c r="N9" s="297"/>
      <c r="O9" s="297"/>
      <c r="P9" s="315"/>
    </row>
    <row r="10" spans="2:16" ht="15" customHeight="1" thickTop="1">
      <c r="B10" s="534" t="s">
        <v>0</v>
      </c>
      <c r="C10" s="540" t="s">
        <v>352</v>
      </c>
      <c r="D10" s="538" t="s">
        <v>215</v>
      </c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9"/>
    </row>
    <row r="11" spans="2:16" ht="15" customHeight="1">
      <c r="B11" s="535"/>
      <c r="C11" s="541"/>
      <c r="D11" s="299" t="s">
        <v>14</v>
      </c>
      <c r="E11" s="299" t="s">
        <v>15</v>
      </c>
      <c r="F11" s="299" t="s">
        <v>16</v>
      </c>
      <c r="G11" s="299" t="s">
        <v>17</v>
      </c>
      <c r="H11" s="299" t="s">
        <v>18</v>
      </c>
      <c r="I11" s="299" t="s">
        <v>19</v>
      </c>
      <c r="J11" s="300" t="s">
        <v>20</v>
      </c>
      <c r="K11" s="300" t="s">
        <v>21</v>
      </c>
      <c r="L11" s="300" t="s">
        <v>22</v>
      </c>
      <c r="M11" s="300" t="s">
        <v>23</v>
      </c>
      <c r="N11" s="300" t="s">
        <v>24</v>
      </c>
      <c r="O11" s="300" t="s">
        <v>25</v>
      </c>
      <c r="P11" s="301" t="s">
        <v>52</v>
      </c>
    </row>
    <row r="12" spans="2:16" ht="15" customHeight="1">
      <c r="B12" s="302"/>
      <c r="C12" s="303" t="s">
        <v>353</v>
      </c>
      <c r="D12" s="304">
        <f aca="true" t="shared" si="0" ref="D12:O12">SUM(D13:D22)</f>
        <v>0</v>
      </c>
      <c r="E12" s="304">
        <f t="shared" si="0"/>
        <v>0</v>
      </c>
      <c r="F12" s="304">
        <f t="shared" si="0"/>
        <v>0</v>
      </c>
      <c r="G12" s="304">
        <f t="shared" si="0"/>
        <v>0</v>
      </c>
      <c r="H12" s="304">
        <f t="shared" si="0"/>
        <v>0</v>
      </c>
      <c r="I12" s="304">
        <f t="shared" si="0"/>
        <v>0</v>
      </c>
      <c r="J12" s="304">
        <f t="shared" si="0"/>
        <v>0</v>
      </c>
      <c r="K12" s="304">
        <f t="shared" si="0"/>
        <v>0</v>
      </c>
      <c r="L12" s="304">
        <f t="shared" si="0"/>
        <v>0</v>
      </c>
      <c r="M12" s="304">
        <f t="shared" si="0"/>
        <v>0</v>
      </c>
      <c r="N12" s="304">
        <f t="shared" si="0"/>
        <v>0</v>
      </c>
      <c r="O12" s="304">
        <f t="shared" si="0"/>
        <v>0</v>
      </c>
      <c r="P12" s="305">
        <f>SUM(D12:O12)</f>
        <v>0</v>
      </c>
    </row>
    <row r="13" spans="2:16" ht="15" customHeight="1">
      <c r="B13" s="306">
        <v>1</v>
      </c>
      <c r="C13" s="318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07">
        <f>SUM(D13:O13)</f>
        <v>0</v>
      </c>
    </row>
    <row r="14" spans="2:16" ht="15" customHeight="1">
      <c r="B14" s="308">
        <v>2</v>
      </c>
      <c r="C14" s="31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10">
        <f>SUM(D14:O14)</f>
        <v>0</v>
      </c>
    </row>
    <row r="15" spans="2:16" ht="15" customHeight="1">
      <c r="B15" s="308">
        <v>3</v>
      </c>
      <c r="C15" s="320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10">
        <f aca="true" t="shared" si="1" ref="P15:P22">SUM(D15:O15)</f>
        <v>0</v>
      </c>
    </row>
    <row r="16" spans="2:16" ht="15" customHeight="1">
      <c r="B16" s="311">
        <v>4</v>
      </c>
      <c r="C16" s="320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0">
        <f t="shared" si="1"/>
        <v>0</v>
      </c>
    </row>
    <row r="17" spans="2:16" ht="15" customHeight="1">
      <c r="B17" s="308">
        <v>5</v>
      </c>
      <c r="C17" s="320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10">
        <f t="shared" si="1"/>
        <v>0</v>
      </c>
    </row>
    <row r="18" spans="2:16" ht="15" customHeight="1">
      <c r="B18" s="308">
        <v>6</v>
      </c>
      <c r="C18" s="321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09"/>
      <c r="P18" s="310">
        <f t="shared" si="1"/>
        <v>0</v>
      </c>
    </row>
    <row r="19" spans="2:16" ht="15" customHeight="1">
      <c r="B19" s="311">
        <v>7</v>
      </c>
      <c r="C19" s="321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0">
        <f t="shared" si="1"/>
        <v>0</v>
      </c>
    </row>
    <row r="20" spans="2:16" ht="15" customHeight="1">
      <c r="B20" s="308">
        <v>8</v>
      </c>
      <c r="C20" s="322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10">
        <f t="shared" si="1"/>
        <v>0</v>
      </c>
    </row>
    <row r="21" spans="2:16" ht="15" customHeight="1">
      <c r="B21" s="308">
        <v>9</v>
      </c>
      <c r="C21" s="322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10">
        <f t="shared" si="1"/>
        <v>0</v>
      </c>
    </row>
    <row r="22" spans="2:16" ht="15" customHeight="1" thickBot="1">
      <c r="B22" s="463">
        <v>10</v>
      </c>
      <c r="C22" s="465"/>
      <c r="D22" s="466"/>
      <c r="E22" s="466"/>
      <c r="F22" s="466"/>
      <c r="G22" s="466"/>
      <c r="H22" s="466"/>
      <c r="I22" s="466"/>
      <c r="J22" s="466"/>
      <c r="K22" s="466"/>
      <c r="L22" s="466"/>
      <c r="M22" s="466"/>
      <c r="N22" s="466"/>
      <c r="O22" s="466"/>
      <c r="P22" s="314">
        <f t="shared" si="1"/>
        <v>0</v>
      </c>
    </row>
    <row r="23" ht="12.75" customHeight="1" thickTop="1">
      <c r="B23" s="464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</sheetData>
  <sheetProtection/>
  <mergeCells count="5">
    <mergeCell ref="B7:Q7"/>
    <mergeCell ref="F9:G9"/>
    <mergeCell ref="B10:B11"/>
    <mergeCell ref="C10:C11"/>
    <mergeCell ref="D10:P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38" customWidth="1"/>
    <col min="2" max="2" width="7.7109375" style="136" customWidth="1"/>
    <col min="3" max="3" width="9.7109375" style="136" customWidth="1"/>
    <col min="4" max="4" width="48.7109375" style="138" customWidth="1"/>
    <col min="5" max="5" width="20.7109375" style="136" customWidth="1"/>
    <col min="6" max="6" width="13.7109375" style="136" customWidth="1"/>
    <col min="7" max="7" width="2.57421875" style="138" customWidth="1"/>
    <col min="8" max="16384" width="9.140625" style="138" customWidth="1"/>
  </cols>
  <sheetData>
    <row r="1" spans="1:7" ht="18" customHeight="1">
      <c r="A1" s="135" t="s">
        <v>1</v>
      </c>
      <c r="C1" s="137"/>
      <c r="D1" s="137"/>
      <c r="G1" s="137"/>
    </row>
    <row r="2" spans="1:7" ht="12" customHeight="1">
      <c r="A2" s="137"/>
      <c r="C2" s="137"/>
      <c r="D2" s="137"/>
      <c r="G2" s="137"/>
    </row>
    <row r="3" spans="1:7" ht="10.5" customHeight="1">
      <c r="A3" s="137"/>
      <c r="C3" s="151"/>
      <c r="D3" s="151"/>
      <c r="G3" s="137"/>
    </row>
    <row r="4" spans="1:7" ht="10.5" customHeight="1">
      <c r="A4" s="137"/>
      <c r="C4" s="137"/>
      <c r="D4" s="137"/>
      <c r="G4" s="137"/>
    </row>
    <row r="5" spans="1:7" ht="10.5" customHeight="1">
      <c r="A5" s="137"/>
      <c r="C5" s="137"/>
      <c r="D5" s="137"/>
      <c r="G5" s="137"/>
    </row>
    <row r="6" spans="1:7" ht="10.5" customHeight="1">
      <c r="A6" s="137"/>
      <c r="C6" s="137"/>
      <c r="D6" s="137"/>
      <c r="G6" s="137"/>
    </row>
    <row r="7" spans="1:7" ht="12.75">
      <c r="A7" s="137"/>
      <c r="B7" s="468" t="s">
        <v>78</v>
      </c>
      <c r="C7" s="468"/>
      <c r="D7" s="468"/>
      <c r="E7" s="468"/>
      <c r="F7" s="468"/>
      <c r="G7" s="137"/>
    </row>
    <row r="8" spans="1:7" ht="11.25" customHeight="1">
      <c r="A8" s="137"/>
      <c r="C8" s="137"/>
      <c r="D8" s="137"/>
      <c r="G8" s="137"/>
    </row>
    <row r="9" spans="1:7" ht="13.5" thickBot="1">
      <c r="A9" s="137"/>
      <c r="C9" s="137"/>
      <c r="D9" s="137"/>
      <c r="G9" s="137"/>
    </row>
    <row r="10" spans="1:7" s="136" customFormat="1" ht="37.5" customHeight="1" thickTop="1">
      <c r="A10" s="137"/>
      <c r="B10" s="469" t="s">
        <v>0</v>
      </c>
      <c r="C10" s="471" t="s">
        <v>74</v>
      </c>
      <c r="D10" s="472"/>
      <c r="E10" s="475" t="s">
        <v>75</v>
      </c>
      <c r="F10" s="477" t="s">
        <v>76</v>
      </c>
      <c r="G10" s="137"/>
    </row>
    <row r="11" spans="1:7" s="136" customFormat="1" ht="12.75">
      <c r="A11" s="137"/>
      <c r="B11" s="470"/>
      <c r="C11" s="473"/>
      <c r="D11" s="474"/>
      <c r="E11" s="476"/>
      <c r="F11" s="478"/>
      <c r="G11" s="137"/>
    </row>
    <row r="12" spans="1:7" s="136" customFormat="1" ht="12.75">
      <c r="A12" s="137"/>
      <c r="B12" s="139"/>
      <c r="C12" s="146"/>
      <c r="D12" s="140"/>
      <c r="E12" s="141"/>
      <c r="F12" s="202"/>
      <c r="G12" s="137"/>
    </row>
    <row r="13" spans="1:7" s="136" customFormat="1" ht="38.25">
      <c r="A13" s="137"/>
      <c r="B13" s="142">
        <v>1</v>
      </c>
      <c r="C13" s="143" t="s">
        <v>163</v>
      </c>
      <c r="D13" s="144" t="s">
        <v>106</v>
      </c>
      <c r="E13" s="145" t="s">
        <v>119</v>
      </c>
      <c r="F13" s="203" t="s">
        <v>77</v>
      </c>
      <c r="G13" s="137"/>
    </row>
    <row r="14" spans="1:7" s="136" customFormat="1" ht="38.25">
      <c r="A14" s="137"/>
      <c r="B14" s="142">
        <v>2</v>
      </c>
      <c r="C14" s="143" t="s">
        <v>170</v>
      </c>
      <c r="D14" s="144" t="s">
        <v>107</v>
      </c>
      <c r="E14" s="145" t="s">
        <v>119</v>
      </c>
      <c r="F14" s="203" t="s">
        <v>77</v>
      </c>
      <c r="G14" s="137"/>
    </row>
    <row r="15" spans="1:7" s="136" customFormat="1" ht="38.25" customHeight="1">
      <c r="A15" s="137"/>
      <c r="B15" s="228">
        <v>3</v>
      </c>
      <c r="C15" s="143" t="s">
        <v>210</v>
      </c>
      <c r="D15" s="230" t="s">
        <v>209</v>
      </c>
      <c r="E15" s="145" t="s">
        <v>119</v>
      </c>
      <c r="F15" s="203" t="s">
        <v>77</v>
      </c>
      <c r="G15" s="137"/>
    </row>
    <row r="16" spans="1:7" s="136" customFormat="1" ht="38.25">
      <c r="A16" s="137"/>
      <c r="B16" s="228">
        <v>4</v>
      </c>
      <c r="C16" s="229" t="s">
        <v>167</v>
      </c>
      <c r="D16" s="230" t="s">
        <v>164</v>
      </c>
      <c r="E16" s="231" t="s">
        <v>119</v>
      </c>
      <c r="F16" s="232" t="s">
        <v>77</v>
      </c>
      <c r="G16" s="137"/>
    </row>
    <row r="17" spans="1:7" s="136" customFormat="1" ht="38.25">
      <c r="A17" s="137"/>
      <c r="B17" s="228">
        <v>5</v>
      </c>
      <c r="C17" s="229" t="s">
        <v>168</v>
      </c>
      <c r="D17" s="230" t="s">
        <v>165</v>
      </c>
      <c r="E17" s="231" t="s">
        <v>119</v>
      </c>
      <c r="F17" s="232" t="s">
        <v>77</v>
      </c>
      <c r="G17" s="137"/>
    </row>
    <row r="18" spans="1:7" s="136" customFormat="1" ht="38.25">
      <c r="A18" s="137"/>
      <c r="B18" s="228">
        <v>6</v>
      </c>
      <c r="C18" s="229" t="s">
        <v>169</v>
      </c>
      <c r="D18" s="230" t="s">
        <v>166</v>
      </c>
      <c r="E18" s="231" t="s">
        <v>119</v>
      </c>
      <c r="F18" s="232" t="s">
        <v>77</v>
      </c>
      <c r="G18" s="137"/>
    </row>
    <row r="19" spans="1:7" s="136" customFormat="1" ht="39" thickBot="1">
      <c r="A19" s="137"/>
      <c r="B19" s="147">
        <v>6</v>
      </c>
      <c r="C19" s="148" t="s">
        <v>217</v>
      </c>
      <c r="D19" s="149" t="s">
        <v>218</v>
      </c>
      <c r="E19" s="150" t="s">
        <v>119</v>
      </c>
      <c r="F19" s="204" t="s">
        <v>77</v>
      </c>
      <c r="G19" s="137"/>
    </row>
    <row r="20" ht="13.5" thickTop="1"/>
  </sheetData>
  <sheetProtection insertRows="0" selectLockedCells="1"/>
  <mergeCells count="5">
    <mergeCell ref="B7:F7"/>
    <mergeCell ref="B10:B11"/>
    <mergeCell ref="C10:D11"/>
    <mergeCell ref="E10:E11"/>
    <mergeCell ref="F10:F11"/>
  </mergeCells>
  <printOptions horizontalCentered="1"/>
  <pageMargins left="0.28" right="0.22" top="0.27" bottom="0.33" header="0.21" footer="0.17"/>
  <pageSetup horizontalDpi="600" verticalDpi="600" orientation="landscape" paperSize="9" scale="80" r:id="rId1"/>
  <headerFooter alignWithMargins="0">
    <oddFooter>&amp;CСтрана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17" customWidth="1"/>
    <col min="2" max="2" width="9.7109375" style="0" customWidth="1"/>
    <col min="3" max="26" width="5.7109375" style="0" customWidth="1"/>
    <col min="27" max="30" width="8.7109375" style="0" customWidth="1"/>
    <col min="31" max="31" width="2.7109375" style="17" customWidth="1"/>
    <col min="32" max="34" width="12.421875" style="17" customWidth="1"/>
    <col min="35" max="227" width="9.140625" style="17" customWidth="1"/>
  </cols>
  <sheetData>
    <row r="1" spans="1:30" ht="12.75">
      <c r="A1" s="9" t="s">
        <v>40</v>
      </c>
      <c r="B1" s="10"/>
      <c r="C1" s="9"/>
      <c r="D1" s="15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12.75">
      <c r="A2" s="9"/>
      <c r="B2" s="10"/>
      <c r="C2" s="9"/>
      <c r="D2" s="15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2.75">
      <c r="A3" s="13"/>
      <c r="B3" s="11" t="str">
        <f>CONCATENATE('Poc.strana'!A22," ",'Poc.strana'!C22)</f>
        <v>Назив енергетског субјекта: </v>
      </c>
      <c r="C3" s="13"/>
      <c r="D3" s="15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2.75">
      <c r="A4" s="13"/>
      <c r="B4" s="11" t="str">
        <f>CONCATENATE('Poc.strana'!A35," ",'Poc.strana'!C35)</f>
        <v>Датум обраде: </v>
      </c>
      <c r="C4" s="13"/>
      <c r="D4" s="15"/>
      <c r="E4" s="17"/>
      <c r="F4" s="38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2:30" ht="12.7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2:30" ht="12.7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2:30" ht="12.75">
      <c r="B7" s="489" t="str">
        <f>CONCATENATE("Табела - ЕТ-3-9.2. ОСТВАРЕНЕ СРЕДЊЕ САТНЕ СНАГЕ И ДНЕВНЕ ТЕМПЕРАТУРЕ У "," ",'Poc.strana'!C25,". ГОДИНИ")</f>
        <v>Табела - ЕТ-3-9.2. ОСТВАРЕНЕ СРЕДЊЕ САТНЕ СНАГЕ И ДНЕВНЕ ТЕМПЕРАТУРЕ У  2023. ГОДИНИ</v>
      </c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</row>
    <row r="8" spans="2:30" ht="12.7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2:30" ht="13.5" thickBot="1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2:34" ht="13.5" thickTop="1">
      <c r="B10" s="493" t="s">
        <v>55</v>
      </c>
      <c r="C10" s="482" t="s">
        <v>108</v>
      </c>
      <c r="D10" s="483"/>
      <c r="E10" s="483"/>
      <c r="F10" s="483"/>
      <c r="G10" s="483"/>
      <c r="H10" s="483"/>
      <c r="I10" s="483"/>
      <c r="J10" s="483"/>
      <c r="K10" s="483"/>
      <c r="L10" s="483"/>
      <c r="M10" s="483"/>
      <c r="N10" s="483"/>
      <c r="O10" s="483"/>
      <c r="P10" s="483"/>
      <c r="Q10" s="483"/>
      <c r="R10" s="483"/>
      <c r="S10" s="483"/>
      <c r="T10" s="483"/>
      <c r="U10" s="483"/>
      <c r="V10" s="483"/>
      <c r="W10" s="483"/>
      <c r="X10" s="483"/>
      <c r="Y10" s="483"/>
      <c r="Z10" s="496"/>
      <c r="AA10" s="39" t="s">
        <v>56</v>
      </c>
      <c r="AB10" s="482" t="s">
        <v>57</v>
      </c>
      <c r="AC10" s="483"/>
      <c r="AD10" s="484"/>
      <c r="AF10" s="479" t="s">
        <v>113</v>
      </c>
      <c r="AG10" s="480"/>
      <c r="AH10" s="481"/>
    </row>
    <row r="11" spans="2:34" ht="12.75">
      <c r="B11" s="494"/>
      <c r="C11" s="485">
        <v>1</v>
      </c>
      <c r="D11" s="487">
        <f aca="true" t="shared" si="0" ref="D11:Z11">C11+1</f>
        <v>2</v>
      </c>
      <c r="E11" s="487">
        <f t="shared" si="0"/>
        <v>3</v>
      </c>
      <c r="F11" s="487">
        <f t="shared" si="0"/>
        <v>4</v>
      </c>
      <c r="G11" s="487">
        <f t="shared" si="0"/>
        <v>5</v>
      </c>
      <c r="H11" s="487">
        <f t="shared" si="0"/>
        <v>6</v>
      </c>
      <c r="I11" s="487">
        <f t="shared" si="0"/>
        <v>7</v>
      </c>
      <c r="J11" s="487">
        <f t="shared" si="0"/>
        <v>8</v>
      </c>
      <c r="K11" s="487">
        <f t="shared" si="0"/>
        <v>9</v>
      </c>
      <c r="L11" s="487">
        <f t="shared" si="0"/>
        <v>10</v>
      </c>
      <c r="M11" s="487">
        <f t="shared" si="0"/>
        <v>11</v>
      </c>
      <c r="N11" s="487">
        <f t="shared" si="0"/>
        <v>12</v>
      </c>
      <c r="O11" s="487">
        <f t="shared" si="0"/>
        <v>13</v>
      </c>
      <c r="P11" s="487">
        <f t="shared" si="0"/>
        <v>14</v>
      </c>
      <c r="Q11" s="487">
        <f t="shared" si="0"/>
        <v>15</v>
      </c>
      <c r="R11" s="487">
        <f t="shared" si="0"/>
        <v>16</v>
      </c>
      <c r="S11" s="487">
        <f t="shared" si="0"/>
        <v>17</v>
      </c>
      <c r="T11" s="487">
        <f t="shared" si="0"/>
        <v>18</v>
      </c>
      <c r="U11" s="487">
        <f t="shared" si="0"/>
        <v>19</v>
      </c>
      <c r="V11" s="487">
        <f t="shared" si="0"/>
        <v>20</v>
      </c>
      <c r="W11" s="487">
        <f t="shared" si="0"/>
        <v>21</v>
      </c>
      <c r="X11" s="487">
        <f t="shared" si="0"/>
        <v>22</v>
      </c>
      <c r="Y11" s="487">
        <f t="shared" si="0"/>
        <v>23</v>
      </c>
      <c r="Z11" s="491">
        <f t="shared" si="0"/>
        <v>24</v>
      </c>
      <c r="AA11" s="42" t="s">
        <v>58</v>
      </c>
      <c r="AB11" s="40" t="s">
        <v>59</v>
      </c>
      <c r="AC11" s="41" t="s">
        <v>60</v>
      </c>
      <c r="AD11" s="43" t="s">
        <v>61</v>
      </c>
      <c r="AF11" s="210" t="s">
        <v>114</v>
      </c>
      <c r="AG11" s="211" t="s">
        <v>115</v>
      </c>
      <c r="AH11" s="212" t="s">
        <v>116</v>
      </c>
    </row>
    <row r="12" spans="2:34" ht="12.75">
      <c r="B12" s="495"/>
      <c r="C12" s="486"/>
      <c r="D12" s="488"/>
      <c r="E12" s="488"/>
      <c r="F12" s="488"/>
      <c r="G12" s="488"/>
      <c r="H12" s="488"/>
      <c r="I12" s="488"/>
      <c r="J12" s="488"/>
      <c r="K12" s="488"/>
      <c r="L12" s="488"/>
      <c r="M12" s="488"/>
      <c r="N12" s="488"/>
      <c r="O12" s="488"/>
      <c r="P12" s="488"/>
      <c r="Q12" s="488"/>
      <c r="R12" s="488"/>
      <c r="S12" s="488"/>
      <c r="T12" s="488"/>
      <c r="U12" s="488"/>
      <c r="V12" s="488"/>
      <c r="W12" s="488"/>
      <c r="X12" s="488"/>
      <c r="Y12" s="488"/>
      <c r="Z12" s="492"/>
      <c r="AA12" s="46" t="s">
        <v>62</v>
      </c>
      <c r="AB12" s="44" t="s">
        <v>63</v>
      </c>
      <c r="AC12" s="45" t="s">
        <v>63</v>
      </c>
      <c r="AD12" s="47" t="s">
        <v>63</v>
      </c>
      <c r="AF12" s="213" t="s">
        <v>117</v>
      </c>
      <c r="AG12" s="214" t="s">
        <v>117</v>
      </c>
      <c r="AH12" s="215" t="s">
        <v>62</v>
      </c>
    </row>
    <row r="13" spans="2:34" ht="13.5" thickBot="1">
      <c r="B13" s="219"/>
      <c r="C13" s="11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9"/>
      <c r="AA13" s="57">
        <f aca="true" t="shared" si="1" ref="AA13:AA21">SUM(C13:Z13)</f>
        <v>0</v>
      </c>
      <c r="AB13" s="126"/>
      <c r="AC13" s="127"/>
      <c r="AD13" s="128"/>
      <c r="AF13" s="216">
        <f>MAX(C13:Z378)</f>
        <v>0</v>
      </c>
      <c r="AG13" s="217">
        <f>MIN(C13:Z378)</f>
        <v>0</v>
      </c>
      <c r="AH13" s="218">
        <f>MAX(AA13:AA378)</f>
        <v>0</v>
      </c>
    </row>
    <row r="14" spans="2:30" ht="13.5" thickTop="1">
      <c r="B14" s="220"/>
      <c r="C14" s="120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2"/>
      <c r="AA14" s="58">
        <f t="shared" si="1"/>
        <v>0</v>
      </c>
      <c r="AB14" s="129"/>
      <c r="AC14" s="130"/>
      <c r="AD14" s="131"/>
    </row>
    <row r="15" spans="2:30" ht="12.75">
      <c r="B15" s="220"/>
      <c r="C15" s="120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2"/>
      <c r="AA15" s="58">
        <f t="shared" si="1"/>
        <v>0</v>
      </c>
      <c r="AB15" s="129"/>
      <c r="AC15" s="130"/>
      <c r="AD15" s="131"/>
    </row>
    <row r="16" spans="2:30" ht="12.75">
      <c r="B16" s="220"/>
      <c r="C16" s="120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2"/>
      <c r="AA16" s="58">
        <f t="shared" si="1"/>
        <v>0</v>
      </c>
      <c r="AB16" s="129"/>
      <c r="AC16" s="130"/>
      <c r="AD16" s="131"/>
    </row>
    <row r="17" spans="2:30" ht="12.75">
      <c r="B17" s="220"/>
      <c r="C17" s="120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2"/>
      <c r="AA17" s="58">
        <f t="shared" si="1"/>
        <v>0</v>
      </c>
      <c r="AB17" s="129"/>
      <c r="AC17" s="130"/>
      <c r="AD17" s="131"/>
    </row>
    <row r="18" spans="2:30" ht="12.75">
      <c r="B18" s="220"/>
      <c r="C18" s="120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2"/>
      <c r="AA18" s="58">
        <f t="shared" si="1"/>
        <v>0</v>
      </c>
      <c r="AB18" s="129"/>
      <c r="AC18" s="130"/>
      <c r="AD18" s="131"/>
    </row>
    <row r="19" spans="2:30" ht="12.75">
      <c r="B19" s="220"/>
      <c r="C19" s="120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2"/>
      <c r="AA19" s="58">
        <f t="shared" si="1"/>
        <v>0</v>
      </c>
      <c r="AB19" s="129"/>
      <c r="AC19" s="130"/>
      <c r="AD19" s="131"/>
    </row>
    <row r="20" spans="2:30" ht="12.75">
      <c r="B20" s="220"/>
      <c r="C20" s="120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2"/>
      <c r="AA20" s="58">
        <f t="shared" si="1"/>
        <v>0</v>
      </c>
      <c r="AB20" s="129"/>
      <c r="AC20" s="130"/>
      <c r="AD20" s="131"/>
    </row>
    <row r="21" spans="2:30" ht="12.75">
      <c r="B21" s="220"/>
      <c r="C21" s="120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2"/>
      <c r="AA21" s="58">
        <f t="shared" si="1"/>
        <v>0</v>
      </c>
      <c r="AB21" s="129"/>
      <c r="AC21" s="130"/>
      <c r="AD21" s="131"/>
    </row>
    <row r="22" spans="2:30" ht="12.75">
      <c r="B22" s="220"/>
      <c r="C22" s="120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2"/>
      <c r="AA22" s="58">
        <f>SUM(C22:Z22)</f>
        <v>0</v>
      </c>
      <c r="AB22" s="129"/>
      <c r="AC22" s="130"/>
      <c r="AD22" s="131"/>
    </row>
    <row r="23" spans="2:30" ht="12.75">
      <c r="B23" s="220"/>
      <c r="C23" s="120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2"/>
      <c r="AA23" s="58">
        <f aca="true" t="shared" si="2" ref="AA23:AA86">SUM(C23:Z23)</f>
        <v>0</v>
      </c>
      <c r="AB23" s="129"/>
      <c r="AC23" s="130"/>
      <c r="AD23" s="131"/>
    </row>
    <row r="24" spans="2:30" ht="12.75">
      <c r="B24" s="220"/>
      <c r="C24" s="120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2"/>
      <c r="AA24" s="58">
        <f t="shared" si="2"/>
        <v>0</v>
      </c>
      <c r="AB24" s="129"/>
      <c r="AC24" s="130"/>
      <c r="AD24" s="131"/>
    </row>
    <row r="25" spans="2:30" ht="12.75">
      <c r="B25" s="220"/>
      <c r="C25" s="120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2"/>
      <c r="AA25" s="58">
        <f t="shared" si="2"/>
        <v>0</v>
      </c>
      <c r="AB25" s="129"/>
      <c r="AC25" s="130"/>
      <c r="AD25" s="131"/>
    </row>
    <row r="26" spans="2:30" ht="12.75">
      <c r="B26" s="220"/>
      <c r="C26" s="120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2"/>
      <c r="AA26" s="58">
        <f t="shared" si="2"/>
        <v>0</v>
      </c>
      <c r="AB26" s="129"/>
      <c r="AC26" s="130"/>
      <c r="AD26" s="131"/>
    </row>
    <row r="27" spans="2:30" ht="12.75">
      <c r="B27" s="220"/>
      <c r="C27" s="120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2"/>
      <c r="AA27" s="58">
        <f t="shared" si="2"/>
        <v>0</v>
      </c>
      <c r="AB27" s="129"/>
      <c r="AC27" s="130"/>
      <c r="AD27" s="131"/>
    </row>
    <row r="28" spans="2:30" ht="12.75">
      <c r="B28" s="220"/>
      <c r="C28" s="120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2"/>
      <c r="AA28" s="58">
        <f t="shared" si="2"/>
        <v>0</v>
      </c>
      <c r="AB28" s="129"/>
      <c r="AC28" s="130"/>
      <c r="AD28" s="131"/>
    </row>
    <row r="29" spans="2:30" ht="12.75">
      <c r="B29" s="220"/>
      <c r="C29" s="120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2"/>
      <c r="AA29" s="58">
        <f t="shared" si="2"/>
        <v>0</v>
      </c>
      <c r="AB29" s="129"/>
      <c r="AC29" s="130"/>
      <c r="AD29" s="131"/>
    </row>
    <row r="30" spans="2:30" ht="12.75">
      <c r="B30" s="220"/>
      <c r="C30" s="120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2"/>
      <c r="AA30" s="58">
        <f t="shared" si="2"/>
        <v>0</v>
      </c>
      <c r="AB30" s="129"/>
      <c r="AC30" s="130"/>
      <c r="AD30" s="131"/>
    </row>
    <row r="31" spans="2:30" ht="12.75">
      <c r="B31" s="220"/>
      <c r="C31" s="120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2"/>
      <c r="AA31" s="58">
        <f t="shared" si="2"/>
        <v>0</v>
      </c>
      <c r="AB31" s="129"/>
      <c r="AC31" s="130"/>
      <c r="AD31" s="131"/>
    </row>
    <row r="32" spans="2:30" ht="12.75">
      <c r="B32" s="220"/>
      <c r="C32" s="120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2"/>
      <c r="AA32" s="58">
        <f t="shared" si="2"/>
        <v>0</v>
      </c>
      <c r="AB32" s="129"/>
      <c r="AC32" s="130"/>
      <c r="AD32" s="131"/>
    </row>
    <row r="33" spans="2:30" ht="12.75">
      <c r="B33" s="220"/>
      <c r="C33" s="120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2"/>
      <c r="AA33" s="58">
        <f t="shared" si="2"/>
        <v>0</v>
      </c>
      <c r="AB33" s="129"/>
      <c r="AC33" s="130"/>
      <c r="AD33" s="131"/>
    </row>
    <row r="34" spans="2:30" ht="12.75">
      <c r="B34" s="220"/>
      <c r="C34" s="120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2"/>
      <c r="AA34" s="58">
        <f t="shared" si="2"/>
        <v>0</v>
      </c>
      <c r="AB34" s="129"/>
      <c r="AC34" s="130"/>
      <c r="AD34" s="131"/>
    </row>
    <row r="35" spans="2:30" ht="12.75">
      <c r="B35" s="220"/>
      <c r="C35" s="120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2"/>
      <c r="AA35" s="58">
        <f t="shared" si="2"/>
        <v>0</v>
      </c>
      <c r="AB35" s="129"/>
      <c r="AC35" s="130"/>
      <c r="AD35" s="131"/>
    </row>
    <row r="36" spans="2:30" ht="12.75">
      <c r="B36" s="220"/>
      <c r="C36" s="120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2"/>
      <c r="AA36" s="58">
        <f t="shared" si="2"/>
        <v>0</v>
      </c>
      <c r="AB36" s="129"/>
      <c r="AC36" s="130"/>
      <c r="AD36" s="131"/>
    </row>
    <row r="37" spans="2:30" ht="12.75">
      <c r="B37" s="220"/>
      <c r="C37" s="120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2"/>
      <c r="AA37" s="58">
        <f t="shared" si="2"/>
        <v>0</v>
      </c>
      <c r="AB37" s="129"/>
      <c r="AC37" s="130"/>
      <c r="AD37" s="131"/>
    </row>
    <row r="38" spans="2:30" ht="12.75">
      <c r="B38" s="220"/>
      <c r="C38" s="120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2"/>
      <c r="AA38" s="58">
        <f t="shared" si="2"/>
        <v>0</v>
      </c>
      <c r="AB38" s="129"/>
      <c r="AC38" s="130"/>
      <c r="AD38" s="131"/>
    </row>
    <row r="39" spans="2:30" ht="12.75">
      <c r="B39" s="220"/>
      <c r="C39" s="120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2"/>
      <c r="AA39" s="58">
        <f t="shared" si="2"/>
        <v>0</v>
      </c>
      <c r="AB39" s="129"/>
      <c r="AC39" s="130"/>
      <c r="AD39" s="131"/>
    </row>
    <row r="40" spans="2:30" ht="12.75">
      <c r="B40" s="220"/>
      <c r="C40" s="120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2"/>
      <c r="AA40" s="58">
        <f t="shared" si="2"/>
        <v>0</v>
      </c>
      <c r="AB40" s="129"/>
      <c r="AC40" s="130"/>
      <c r="AD40" s="131"/>
    </row>
    <row r="41" spans="2:30" ht="12.75">
      <c r="B41" s="220"/>
      <c r="C41" s="120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2"/>
      <c r="AA41" s="58">
        <f t="shared" si="2"/>
        <v>0</v>
      </c>
      <c r="AB41" s="129"/>
      <c r="AC41" s="130"/>
      <c r="AD41" s="131"/>
    </row>
    <row r="42" spans="2:30" ht="12.75">
      <c r="B42" s="220"/>
      <c r="C42" s="120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2"/>
      <c r="AA42" s="58">
        <f t="shared" si="2"/>
        <v>0</v>
      </c>
      <c r="AB42" s="129"/>
      <c r="AC42" s="130"/>
      <c r="AD42" s="131"/>
    </row>
    <row r="43" spans="2:30" ht="12.75">
      <c r="B43" s="220"/>
      <c r="C43" s="120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2"/>
      <c r="AA43" s="58">
        <f t="shared" si="2"/>
        <v>0</v>
      </c>
      <c r="AB43" s="129"/>
      <c r="AC43" s="130"/>
      <c r="AD43" s="131"/>
    </row>
    <row r="44" spans="2:30" ht="12.75">
      <c r="B44" s="220"/>
      <c r="C44" s="120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2"/>
      <c r="AA44" s="58">
        <f t="shared" si="2"/>
        <v>0</v>
      </c>
      <c r="AB44" s="129"/>
      <c r="AC44" s="130"/>
      <c r="AD44" s="131"/>
    </row>
    <row r="45" spans="2:30" ht="12.75">
      <c r="B45" s="220"/>
      <c r="C45" s="120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2"/>
      <c r="AA45" s="58">
        <f t="shared" si="2"/>
        <v>0</v>
      </c>
      <c r="AB45" s="129"/>
      <c r="AC45" s="130"/>
      <c r="AD45" s="131"/>
    </row>
    <row r="46" spans="2:30" ht="12.75">
      <c r="B46" s="220"/>
      <c r="C46" s="120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2"/>
      <c r="AA46" s="58">
        <f t="shared" si="2"/>
        <v>0</v>
      </c>
      <c r="AB46" s="129"/>
      <c r="AC46" s="130"/>
      <c r="AD46" s="131"/>
    </row>
    <row r="47" spans="2:30" ht="12.75">
      <c r="B47" s="220"/>
      <c r="C47" s="120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2"/>
      <c r="AA47" s="58">
        <f t="shared" si="2"/>
        <v>0</v>
      </c>
      <c r="AB47" s="129"/>
      <c r="AC47" s="130"/>
      <c r="AD47" s="131"/>
    </row>
    <row r="48" spans="2:30" ht="12.75">
      <c r="B48" s="220"/>
      <c r="C48" s="120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2"/>
      <c r="AA48" s="58">
        <f t="shared" si="2"/>
        <v>0</v>
      </c>
      <c r="AB48" s="129"/>
      <c r="AC48" s="130"/>
      <c r="AD48" s="131"/>
    </row>
    <row r="49" spans="2:30" ht="12.75">
      <c r="B49" s="220"/>
      <c r="C49" s="120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2"/>
      <c r="AA49" s="58">
        <f t="shared" si="2"/>
        <v>0</v>
      </c>
      <c r="AB49" s="129"/>
      <c r="AC49" s="130"/>
      <c r="AD49" s="131"/>
    </row>
    <row r="50" spans="2:30" ht="12.75">
      <c r="B50" s="220"/>
      <c r="C50" s="120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2"/>
      <c r="AA50" s="58">
        <f t="shared" si="2"/>
        <v>0</v>
      </c>
      <c r="AB50" s="129"/>
      <c r="AC50" s="130"/>
      <c r="AD50" s="131"/>
    </row>
    <row r="51" spans="2:30" ht="12.75">
      <c r="B51" s="220"/>
      <c r="C51" s="120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2"/>
      <c r="AA51" s="58">
        <f t="shared" si="2"/>
        <v>0</v>
      </c>
      <c r="AB51" s="129"/>
      <c r="AC51" s="130"/>
      <c r="AD51" s="131"/>
    </row>
    <row r="52" spans="2:30" ht="12.75">
      <c r="B52" s="220"/>
      <c r="C52" s="120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2"/>
      <c r="AA52" s="58">
        <f t="shared" si="2"/>
        <v>0</v>
      </c>
      <c r="AB52" s="129"/>
      <c r="AC52" s="130"/>
      <c r="AD52" s="131"/>
    </row>
    <row r="53" spans="2:30" ht="12.75">
      <c r="B53" s="220"/>
      <c r="C53" s="120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2"/>
      <c r="AA53" s="58">
        <f t="shared" si="2"/>
        <v>0</v>
      </c>
      <c r="AB53" s="129"/>
      <c r="AC53" s="130"/>
      <c r="AD53" s="131"/>
    </row>
    <row r="54" spans="2:30" ht="12.75">
      <c r="B54" s="220"/>
      <c r="C54" s="120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2"/>
      <c r="AA54" s="58">
        <f t="shared" si="2"/>
        <v>0</v>
      </c>
      <c r="AB54" s="129"/>
      <c r="AC54" s="130"/>
      <c r="AD54" s="131"/>
    </row>
    <row r="55" spans="2:30" ht="12.75">
      <c r="B55" s="220"/>
      <c r="C55" s="120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2"/>
      <c r="AA55" s="58">
        <f t="shared" si="2"/>
        <v>0</v>
      </c>
      <c r="AB55" s="129"/>
      <c r="AC55" s="130"/>
      <c r="AD55" s="131"/>
    </row>
    <row r="56" spans="2:30" ht="12.75">
      <c r="B56" s="220"/>
      <c r="C56" s="120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2"/>
      <c r="AA56" s="58">
        <f t="shared" si="2"/>
        <v>0</v>
      </c>
      <c r="AB56" s="129"/>
      <c r="AC56" s="130"/>
      <c r="AD56" s="131"/>
    </row>
    <row r="57" spans="2:30" ht="12.75">
      <c r="B57" s="220"/>
      <c r="C57" s="120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2"/>
      <c r="AA57" s="58">
        <f t="shared" si="2"/>
        <v>0</v>
      </c>
      <c r="AB57" s="129"/>
      <c r="AC57" s="130"/>
      <c r="AD57" s="131"/>
    </row>
    <row r="58" spans="2:30" ht="12.75">
      <c r="B58" s="220"/>
      <c r="C58" s="120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2"/>
      <c r="AA58" s="58">
        <f t="shared" si="2"/>
        <v>0</v>
      </c>
      <c r="AB58" s="129"/>
      <c r="AC58" s="130"/>
      <c r="AD58" s="131"/>
    </row>
    <row r="59" spans="2:30" ht="12.75">
      <c r="B59" s="220"/>
      <c r="C59" s="120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2"/>
      <c r="AA59" s="58">
        <f t="shared" si="2"/>
        <v>0</v>
      </c>
      <c r="AB59" s="129"/>
      <c r="AC59" s="130"/>
      <c r="AD59" s="131"/>
    </row>
    <row r="60" spans="2:30" ht="12.75">
      <c r="B60" s="220"/>
      <c r="C60" s="120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2"/>
      <c r="AA60" s="58">
        <f t="shared" si="2"/>
        <v>0</v>
      </c>
      <c r="AB60" s="129"/>
      <c r="AC60" s="130"/>
      <c r="AD60" s="131"/>
    </row>
    <row r="61" spans="2:30" ht="12.75">
      <c r="B61" s="220"/>
      <c r="C61" s="120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2"/>
      <c r="AA61" s="58">
        <f t="shared" si="2"/>
        <v>0</v>
      </c>
      <c r="AB61" s="129"/>
      <c r="AC61" s="130"/>
      <c r="AD61" s="131"/>
    </row>
    <row r="62" spans="2:30" ht="12.75">
      <c r="B62" s="220"/>
      <c r="C62" s="120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2"/>
      <c r="AA62" s="58">
        <f t="shared" si="2"/>
        <v>0</v>
      </c>
      <c r="AB62" s="129"/>
      <c r="AC62" s="130"/>
      <c r="AD62" s="131"/>
    </row>
    <row r="63" spans="2:30" ht="12.75">
      <c r="B63" s="220"/>
      <c r="C63" s="120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2"/>
      <c r="AA63" s="58">
        <f t="shared" si="2"/>
        <v>0</v>
      </c>
      <c r="AB63" s="129"/>
      <c r="AC63" s="130"/>
      <c r="AD63" s="131"/>
    </row>
    <row r="64" spans="2:30" ht="12.75">
      <c r="B64" s="220"/>
      <c r="C64" s="120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2"/>
      <c r="AA64" s="58">
        <f t="shared" si="2"/>
        <v>0</v>
      </c>
      <c r="AB64" s="129"/>
      <c r="AC64" s="130"/>
      <c r="AD64" s="131"/>
    </row>
    <row r="65" spans="2:30" ht="12.75">
      <c r="B65" s="220"/>
      <c r="C65" s="120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2"/>
      <c r="AA65" s="58">
        <f t="shared" si="2"/>
        <v>0</v>
      </c>
      <c r="AB65" s="129"/>
      <c r="AC65" s="130"/>
      <c r="AD65" s="131"/>
    </row>
    <row r="66" spans="2:30" ht="12.75">
      <c r="B66" s="220"/>
      <c r="C66" s="120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2"/>
      <c r="AA66" s="58">
        <f t="shared" si="2"/>
        <v>0</v>
      </c>
      <c r="AB66" s="129"/>
      <c r="AC66" s="130"/>
      <c r="AD66" s="131"/>
    </row>
    <row r="67" spans="2:30" ht="12.75">
      <c r="B67" s="220"/>
      <c r="C67" s="120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2"/>
      <c r="AA67" s="58">
        <f t="shared" si="2"/>
        <v>0</v>
      </c>
      <c r="AB67" s="129"/>
      <c r="AC67" s="130"/>
      <c r="AD67" s="131"/>
    </row>
    <row r="68" spans="2:30" ht="12.75">
      <c r="B68" s="220"/>
      <c r="C68" s="120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2"/>
      <c r="AA68" s="58">
        <f t="shared" si="2"/>
        <v>0</v>
      </c>
      <c r="AB68" s="129"/>
      <c r="AC68" s="130"/>
      <c r="AD68" s="131"/>
    </row>
    <row r="69" spans="2:30" ht="12.75">
      <c r="B69" s="220"/>
      <c r="C69" s="120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2"/>
      <c r="AA69" s="58">
        <f t="shared" si="2"/>
        <v>0</v>
      </c>
      <c r="AB69" s="129"/>
      <c r="AC69" s="130"/>
      <c r="AD69" s="131"/>
    </row>
    <row r="70" spans="2:30" ht="12.75">
      <c r="B70" s="220"/>
      <c r="C70" s="120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2"/>
      <c r="AA70" s="58">
        <f t="shared" si="2"/>
        <v>0</v>
      </c>
      <c r="AB70" s="129"/>
      <c r="AC70" s="130"/>
      <c r="AD70" s="131"/>
    </row>
    <row r="71" spans="2:30" ht="12.75">
      <c r="B71" s="220"/>
      <c r="C71" s="120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2"/>
      <c r="AA71" s="58">
        <f t="shared" si="2"/>
        <v>0</v>
      </c>
      <c r="AB71" s="129"/>
      <c r="AC71" s="130"/>
      <c r="AD71" s="131"/>
    </row>
    <row r="72" spans="2:30" ht="12.75">
      <c r="B72" s="220"/>
      <c r="C72" s="120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2"/>
      <c r="AA72" s="58">
        <f t="shared" si="2"/>
        <v>0</v>
      </c>
      <c r="AB72" s="129"/>
      <c r="AC72" s="130"/>
      <c r="AD72" s="131"/>
    </row>
    <row r="73" spans="2:30" ht="12.75">
      <c r="B73" s="220"/>
      <c r="C73" s="120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2"/>
      <c r="AA73" s="58">
        <f t="shared" si="2"/>
        <v>0</v>
      </c>
      <c r="AB73" s="129"/>
      <c r="AC73" s="130"/>
      <c r="AD73" s="131"/>
    </row>
    <row r="74" spans="2:30" ht="12.75">
      <c r="B74" s="220"/>
      <c r="C74" s="120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2"/>
      <c r="AA74" s="58">
        <f t="shared" si="2"/>
        <v>0</v>
      </c>
      <c r="AB74" s="129"/>
      <c r="AC74" s="130"/>
      <c r="AD74" s="131"/>
    </row>
    <row r="75" spans="2:30" ht="12.75">
      <c r="B75" s="220"/>
      <c r="C75" s="120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2"/>
      <c r="AA75" s="58">
        <f t="shared" si="2"/>
        <v>0</v>
      </c>
      <c r="AB75" s="129"/>
      <c r="AC75" s="130"/>
      <c r="AD75" s="131"/>
    </row>
    <row r="76" spans="2:30" ht="12.75">
      <c r="B76" s="220"/>
      <c r="C76" s="120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2"/>
      <c r="AA76" s="58">
        <f t="shared" si="2"/>
        <v>0</v>
      </c>
      <c r="AB76" s="129"/>
      <c r="AC76" s="130"/>
      <c r="AD76" s="131"/>
    </row>
    <row r="77" spans="2:30" ht="12.75">
      <c r="B77" s="220"/>
      <c r="C77" s="120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2"/>
      <c r="AA77" s="58">
        <f t="shared" si="2"/>
        <v>0</v>
      </c>
      <c r="AB77" s="129"/>
      <c r="AC77" s="130"/>
      <c r="AD77" s="131"/>
    </row>
    <row r="78" spans="2:30" ht="12.75">
      <c r="B78" s="220"/>
      <c r="C78" s="120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2"/>
      <c r="AA78" s="58">
        <f t="shared" si="2"/>
        <v>0</v>
      </c>
      <c r="AB78" s="129"/>
      <c r="AC78" s="130"/>
      <c r="AD78" s="131"/>
    </row>
    <row r="79" spans="2:30" ht="12.75">
      <c r="B79" s="220"/>
      <c r="C79" s="120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2"/>
      <c r="AA79" s="58">
        <f t="shared" si="2"/>
        <v>0</v>
      </c>
      <c r="AB79" s="129"/>
      <c r="AC79" s="130"/>
      <c r="AD79" s="131"/>
    </row>
    <row r="80" spans="2:30" ht="12.75">
      <c r="B80" s="220"/>
      <c r="C80" s="120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2"/>
      <c r="AA80" s="58">
        <f t="shared" si="2"/>
        <v>0</v>
      </c>
      <c r="AB80" s="129"/>
      <c r="AC80" s="130"/>
      <c r="AD80" s="131"/>
    </row>
    <row r="81" spans="2:30" ht="12.75">
      <c r="B81" s="220"/>
      <c r="C81" s="120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2"/>
      <c r="AA81" s="58">
        <f t="shared" si="2"/>
        <v>0</v>
      </c>
      <c r="AB81" s="129"/>
      <c r="AC81" s="130"/>
      <c r="AD81" s="131"/>
    </row>
    <row r="82" spans="2:30" ht="12.75">
      <c r="B82" s="220"/>
      <c r="C82" s="120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2"/>
      <c r="AA82" s="58">
        <f t="shared" si="2"/>
        <v>0</v>
      </c>
      <c r="AB82" s="129"/>
      <c r="AC82" s="130"/>
      <c r="AD82" s="131"/>
    </row>
    <row r="83" spans="2:30" ht="12.75">
      <c r="B83" s="220"/>
      <c r="C83" s="120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2"/>
      <c r="AA83" s="58">
        <f t="shared" si="2"/>
        <v>0</v>
      </c>
      <c r="AB83" s="129"/>
      <c r="AC83" s="130"/>
      <c r="AD83" s="131"/>
    </row>
    <row r="84" spans="2:30" ht="12.75">
      <c r="B84" s="220"/>
      <c r="C84" s="120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2"/>
      <c r="AA84" s="58">
        <f t="shared" si="2"/>
        <v>0</v>
      </c>
      <c r="AB84" s="129"/>
      <c r="AC84" s="130"/>
      <c r="AD84" s="131"/>
    </row>
    <row r="85" spans="2:30" ht="12.75">
      <c r="B85" s="220"/>
      <c r="C85" s="120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2"/>
      <c r="AA85" s="58">
        <f t="shared" si="2"/>
        <v>0</v>
      </c>
      <c r="AB85" s="129"/>
      <c r="AC85" s="130"/>
      <c r="AD85" s="131"/>
    </row>
    <row r="86" spans="2:30" ht="12.75">
      <c r="B86" s="220"/>
      <c r="C86" s="120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2"/>
      <c r="AA86" s="58">
        <f t="shared" si="2"/>
        <v>0</v>
      </c>
      <c r="AB86" s="129"/>
      <c r="AC86" s="130"/>
      <c r="AD86" s="131"/>
    </row>
    <row r="87" spans="2:30" ht="12.75">
      <c r="B87" s="220"/>
      <c r="C87" s="120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2"/>
      <c r="AA87" s="58">
        <f aca="true" t="shared" si="3" ref="AA87:AA150">SUM(C87:Z87)</f>
        <v>0</v>
      </c>
      <c r="AB87" s="129"/>
      <c r="AC87" s="130"/>
      <c r="AD87" s="131"/>
    </row>
    <row r="88" spans="2:30" ht="12.75">
      <c r="B88" s="220"/>
      <c r="C88" s="120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2"/>
      <c r="AA88" s="58">
        <f t="shared" si="3"/>
        <v>0</v>
      </c>
      <c r="AB88" s="129"/>
      <c r="AC88" s="130"/>
      <c r="AD88" s="131"/>
    </row>
    <row r="89" spans="2:30" ht="12.75">
      <c r="B89" s="220"/>
      <c r="C89" s="120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2"/>
      <c r="AA89" s="58">
        <f t="shared" si="3"/>
        <v>0</v>
      </c>
      <c r="AB89" s="129"/>
      <c r="AC89" s="130"/>
      <c r="AD89" s="131"/>
    </row>
    <row r="90" spans="2:30" ht="12.75">
      <c r="B90" s="220"/>
      <c r="C90" s="120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2"/>
      <c r="AA90" s="58">
        <f t="shared" si="3"/>
        <v>0</v>
      </c>
      <c r="AB90" s="129"/>
      <c r="AC90" s="130"/>
      <c r="AD90" s="131"/>
    </row>
    <row r="91" spans="2:30" ht="12.75">
      <c r="B91" s="220"/>
      <c r="C91" s="120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2"/>
      <c r="AA91" s="58">
        <f t="shared" si="3"/>
        <v>0</v>
      </c>
      <c r="AB91" s="129"/>
      <c r="AC91" s="130"/>
      <c r="AD91" s="131"/>
    </row>
    <row r="92" spans="2:30" ht="12.75">
      <c r="B92" s="220"/>
      <c r="C92" s="120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2"/>
      <c r="AA92" s="58">
        <f t="shared" si="3"/>
        <v>0</v>
      </c>
      <c r="AB92" s="129"/>
      <c r="AC92" s="130"/>
      <c r="AD92" s="131"/>
    </row>
    <row r="93" spans="2:30" ht="12.75">
      <c r="B93" s="220"/>
      <c r="C93" s="120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2"/>
      <c r="AA93" s="58">
        <f t="shared" si="3"/>
        <v>0</v>
      </c>
      <c r="AB93" s="129"/>
      <c r="AC93" s="130"/>
      <c r="AD93" s="131"/>
    </row>
    <row r="94" spans="2:30" ht="12.75">
      <c r="B94" s="220"/>
      <c r="C94" s="120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2"/>
      <c r="AA94" s="58">
        <f t="shared" si="3"/>
        <v>0</v>
      </c>
      <c r="AB94" s="129"/>
      <c r="AC94" s="130"/>
      <c r="AD94" s="131"/>
    </row>
    <row r="95" spans="2:30" ht="12.75">
      <c r="B95" s="220"/>
      <c r="C95" s="120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2"/>
      <c r="AA95" s="58">
        <f t="shared" si="3"/>
        <v>0</v>
      </c>
      <c r="AB95" s="129"/>
      <c r="AC95" s="130"/>
      <c r="AD95" s="131"/>
    </row>
    <row r="96" spans="2:30" ht="12.75">
      <c r="B96" s="220"/>
      <c r="C96" s="120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2"/>
      <c r="AA96" s="58">
        <f t="shared" si="3"/>
        <v>0</v>
      </c>
      <c r="AB96" s="129"/>
      <c r="AC96" s="130"/>
      <c r="AD96" s="131"/>
    </row>
    <row r="97" spans="2:30" ht="12.75">
      <c r="B97" s="220"/>
      <c r="C97" s="120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2"/>
      <c r="AA97" s="58">
        <f t="shared" si="3"/>
        <v>0</v>
      </c>
      <c r="AB97" s="129"/>
      <c r="AC97" s="130"/>
      <c r="AD97" s="131"/>
    </row>
    <row r="98" spans="2:30" ht="12.75">
      <c r="B98" s="220"/>
      <c r="C98" s="120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2"/>
      <c r="AA98" s="58">
        <f t="shared" si="3"/>
        <v>0</v>
      </c>
      <c r="AB98" s="129"/>
      <c r="AC98" s="130"/>
      <c r="AD98" s="131"/>
    </row>
    <row r="99" spans="2:30" ht="12.75">
      <c r="B99" s="220"/>
      <c r="C99" s="120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2"/>
      <c r="AA99" s="58">
        <f t="shared" si="3"/>
        <v>0</v>
      </c>
      <c r="AB99" s="129"/>
      <c r="AC99" s="130"/>
      <c r="AD99" s="131"/>
    </row>
    <row r="100" spans="2:30" ht="12.75">
      <c r="B100" s="220"/>
      <c r="C100" s="120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2"/>
      <c r="AA100" s="58">
        <f t="shared" si="3"/>
        <v>0</v>
      </c>
      <c r="AB100" s="129"/>
      <c r="AC100" s="130"/>
      <c r="AD100" s="131"/>
    </row>
    <row r="101" spans="2:30" ht="12.75">
      <c r="B101" s="220"/>
      <c r="C101" s="120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2"/>
      <c r="AA101" s="58">
        <f t="shared" si="3"/>
        <v>0</v>
      </c>
      <c r="AB101" s="129"/>
      <c r="AC101" s="130"/>
      <c r="AD101" s="131"/>
    </row>
    <row r="102" spans="2:30" ht="12.75">
      <c r="B102" s="220"/>
      <c r="C102" s="120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2"/>
      <c r="AA102" s="58">
        <f t="shared" si="3"/>
        <v>0</v>
      </c>
      <c r="AB102" s="129"/>
      <c r="AC102" s="130"/>
      <c r="AD102" s="131"/>
    </row>
    <row r="103" spans="2:30" ht="12.75">
      <c r="B103" s="220"/>
      <c r="C103" s="120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2"/>
      <c r="AA103" s="58">
        <f t="shared" si="3"/>
        <v>0</v>
      </c>
      <c r="AB103" s="129"/>
      <c r="AC103" s="130"/>
      <c r="AD103" s="131"/>
    </row>
    <row r="104" spans="2:30" ht="12.75">
      <c r="B104" s="220"/>
      <c r="C104" s="120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2"/>
      <c r="AA104" s="58">
        <f t="shared" si="3"/>
        <v>0</v>
      </c>
      <c r="AB104" s="129"/>
      <c r="AC104" s="130"/>
      <c r="AD104" s="131"/>
    </row>
    <row r="105" spans="2:30" ht="12.75">
      <c r="B105" s="220"/>
      <c r="C105" s="120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2"/>
      <c r="AA105" s="58">
        <f t="shared" si="3"/>
        <v>0</v>
      </c>
      <c r="AB105" s="129"/>
      <c r="AC105" s="130"/>
      <c r="AD105" s="131"/>
    </row>
    <row r="106" spans="2:30" ht="12.75">
      <c r="B106" s="220"/>
      <c r="C106" s="120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2"/>
      <c r="AA106" s="58">
        <f t="shared" si="3"/>
        <v>0</v>
      </c>
      <c r="AB106" s="129"/>
      <c r="AC106" s="130"/>
      <c r="AD106" s="131"/>
    </row>
    <row r="107" spans="2:30" ht="12.75">
      <c r="B107" s="220"/>
      <c r="C107" s="120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2"/>
      <c r="AA107" s="58">
        <f t="shared" si="3"/>
        <v>0</v>
      </c>
      <c r="AB107" s="129"/>
      <c r="AC107" s="130"/>
      <c r="AD107" s="131"/>
    </row>
    <row r="108" spans="2:30" ht="12.75">
      <c r="B108" s="220"/>
      <c r="C108" s="120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2"/>
      <c r="AA108" s="58">
        <f t="shared" si="3"/>
        <v>0</v>
      </c>
      <c r="AB108" s="129"/>
      <c r="AC108" s="130"/>
      <c r="AD108" s="131"/>
    </row>
    <row r="109" spans="2:30" ht="12.75">
      <c r="B109" s="220"/>
      <c r="C109" s="120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2"/>
      <c r="AA109" s="58">
        <f t="shared" si="3"/>
        <v>0</v>
      </c>
      <c r="AB109" s="129"/>
      <c r="AC109" s="130"/>
      <c r="AD109" s="131"/>
    </row>
    <row r="110" spans="2:30" ht="12.75">
      <c r="B110" s="220"/>
      <c r="C110" s="120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2"/>
      <c r="AA110" s="58">
        <f t="shared" si="3"/>
        <v>0</v>
      </c>
      <c r="AB110" s="129"/>
      <c r="AC110" s="130"/>
      <c r="AD110" s="131"/>
    </row>
    <row r="111" spans="2:30" ht="12.75">
      <c r="B111" s="220"/>
      <c r="C111" s="120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2"/>
      <c r="AA111" s="58">
        <f t="shared" si="3"/>
        <v>0</v>
      </c>
      <c r="AB111" s="129"/>
      <c r="AC111" s="130"/>
      <c r="AD111" s="131"/>
    </row>
    <row r="112" spans="2:30" ht="12.75">
      <c r="B112" s="220"/>
      <c r="C112" s="120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2"/>
      <c r="AA112" s="58">
        <f t="shared" si="3"/>
        <v>0</v>
      </c>
      <c r="AB112" s="129"/>
      <c r="AC112" s="130"/>
      <c r="AD112" s="131"/>
    </row>
    <row r="113" spans="2:30" ht="12.75">
      <c r="B113" s="220"/>
      <c r="C113" s="120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2"/>
      <c r="AA113" s="58">
        <f t="shared" si="3"/>
        <v>0</v>
      </c>
      <c r="AB113" s="129"/>
      <c r="AC113" s="130"/>
      <c r="AD113" s="131"/>
    </row>
    <row r="114" spans="2:30" ht="12.75">
      <c r="B114" s="220"/>
      <c r="C114" s="120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2"/>
      <c r="AA114" s="58">
        <f t="shared" si="3"/>
        <v>0</v>
      </c>
      <c r="AB114" s="129"/>
      <c r="AC114" s="130"/>
      <c r="AD114" s="131"/>
    </row>
    <row r="115" spans="2:30" ht="12.75">
      <c r="B115" s="220"/>
      <c r="C115" s="120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2"/>
      <c r="AA115" s="58">
        <f t="shared" si="3"/>
        <v>0</v>
      </c>
      <c r="AB115" s="129"/>
      <c r="AC115" s="130"/>
      <c r="AD115" s="131"/>
    </row>
    <row r="116" spans="2:30" ht="12.75">
      <c r="B116" s="220"/>
      <c r="C116" s="120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2"/>
      <c r="AA116" s="58">
        <f t="shared" si="3"/>
        <v>0</v>
      </c>
      <c r="AB116" s="129"/>
      <c r="AC116" s="130"/>
      <c r="AD116" s="131"/>
    </row>
    <row r="117" spans="2:30" ht="12.75">
      <c r="B117" s="220"/>
      <c r="C117" s="120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2"/>
      <c r="AA117" s="58">
        <f t="shared" si="3"/>
        <v>0</v>
      </c>
      <c r="AB117" s="129"/>
      <c r="AC117" s="130"/>
      <c r="AD117" s="131"/>
    </row>
    <row r="118" spans="2:30" ht="12.75">
      <c r="B118" s="220"/>
      <c r="C118" s="120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2"/>
      <c r="AA118" s="58">
        <f t="shared" si="3"/>
        <v>0</v>
      </c>
      <c r="AB118" s="129"/>
      <c r="AC118" s="130"/>
      <c r="AD118" s="131"/>
    </row>
    <row r="119" spans="2:30" ht="12.75">
      <c r="B119" s="220"/>
      <c r="C119" s="120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2"/>
      <c r="AA119" s="58">
        <f t="shared" si="3"/>
        <v>0</v>
      </c>
      <c r="AB119" s="129"/>
      <c r="AC119" s="130"/>
      <c r="AD119" s="131"/>
    </row>
    <row r="120" spans="2:30" ht="12.75">
      <c r="B120" s="220"/>
      <c r="C120" s="120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2"/>
      <c r="AA120" s="58">
        <f t="shared" si="3"/>
        <v>0</v>
      </c>
      <c r="AB120" s="129"/>
      <c r="AC120" s="130"/>
      <c r="AD120" s="131"/>
    </row>
    <row r="121" spans="2:30" ht="12.75">
      <c r="B121" s="220"/>
      <c r="C121" s="120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2"/>
      <c r="AA121" s="58">
        <f t="shared" si="3"/>
        <v>0</v>
      </c>
      <c r="AB121" s="129"/>
      <c r="AC121" s="130"/>
      <c r="AD121" s="131"/>
    </row>
    <row r="122" spans="2:30" ht="12.75">
      <c r="B122" s="220"/>
      <c r="C122" s="120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2"/>
      <c r="AA122" s="58">
        <f t="shared" si="3"/>
        <v>0</v>
      </c>
      <c r="AB122" s="129"/>
      <c r="AC122" s="130"/>
      <c r="AD122" s="131"/>
    </row>
    <row r="123" spans="2:30" ht="12.75">
      <c r="B123" s="220"/>
      <c r="C123" s="120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2"/>
      <c r="AA123" s="58">
        <f t="shared" si="3"/>
        <v>0</v>
      </c>
      <c r="AB123" s="129"/>
      <c r="AC123" s="130"/>
      <c r="AD123" s="131"/>
    </row>
    <row r="124" spans="2:30" ht="12.75">
      <c r="B124" s="220"/>
      <c r="C124" s="120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2"/>
      <c r="AA124" s="58">
        <f t="shared" si="3"/>
        <v>0</v>
      </c>
      <c r="AB124" s="129"/>
      <c r="AC124" s="130"/>
      <c r="AD124" s="131"/>
    </row>
    <row r="125" spans="2:30" ht="12.75">
      <c r="B125" s="220"/>
      <c r="C125" s="120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2"/>
      <c r="AA125" s="58">
        <f t="shared" si="3"/>
        <v>0</v>
      </c>
      <c r="AB125" s="129"/>
      <c r="AC125" s="130"/>
      <c r="AD125" s="131"/>
    </row>
    <row r="126" spans="2:30" ht="12.75">
      <c r="B126" s="220"/>
      <c r="C126" s="120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2"/>
      <c r="AA126" s="58">
        <f t="shared" si="3"/>
        <v>0</v>
      </c>
      <c r="AB126" s="129"/>
      <c r="AC126" s="130"/>
      <c r="AD126" s="131"/>
    </row>
    <row r="127" spans="2:30" ht="12.75">
      <c r="B127" s="220"/>
      <c r="C127" s="120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2"/>
      <c r="AA127" s="58">
        <f t="shared" si="3"/>
        <v>0</v>
      </c>
      <c r="AB127" s="129"/>
      <c r="AC127" s="130"/>
      <c r="AD127" s="131"/>
    </row>
    <row r="128" spans="2:30" ht="12.75">
      <c r="B128" s="220"/>
      <c r="C128" s="120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2"/>
      <c r="AA128" s="58">
        <f t="shared" si="3"/>
        <v>0</v>
      </c>
      <c r="AB128" s="129"/>
      <c r="AC128" s="130"/>
      <c r="AD128" s="131"/>
    </row>
    <row r="129" spans="2:30" ht="12.75">
      <c r="B129" s="220"/>
      <c r="C129" s="120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2"/>
      <c r="AA129" s="58">
        <f t="shared" si="3"/>
        <v>0</v>
      </c>
      <c r="AB129" s="129"/>
      <c r="AC129" s="130"/>
      <c r="AD129" s="131"/>
    </row>
    <row r="130" spans="2:30" ht="12.75">
      <c r="B130" s="220"/>
      <c r="C130" s="120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2"/>
      <c r="AA130" s="58">
        <f t="shared" si="3"/>
        <v>0</v>
      </c>
      <c r="AB130" s="129"/>
      <c r="AC130" s="130"/>
      <c r="AD130" s="131"/>
    </row>
    <row r="131" spans="2:30" ht="12.75">
      <c r="B131" s="220"/>
      <c r="C131" s="120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2"/>
      <c r="AA131" s="58">
        <f t="shared" si="3"/>
        <v>0</v>
      </c>
      <c r="AB131" s="129"/>
      <c r="AC131" s="130"/>
      <c r="AD131" s="131"/>
    </row>
    <row r="132" spans="2:30" ht="12.75">
      <c r="B132" s="220"/>
      <c r="C132" s="120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2"/>
      <c r="AA132" s="58">
        <f t="shared" si="3"/>
        <v>0</v>
      </c>
      <c r="AB132" s="129"/>
      <c r="AC132" s="130"/>
      <c r="AD132" s="131"/>
    </row>
    <row r="133" spans="2:30" ht="12.75">
      <c r="B133" s="220"/>
      <c r="C133" s="120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2"/>
      <c r="AA133" s="58">
        <f t="shared" si="3"/>
        <v>0</v>
      </c>
      <c r="AB133" s="129"/>
      <c r="AC133" s="130"/>
      <c r="AD133" s="131"/>
    </row>
    <row r="134" spans="2:30" ht="12.75">
      <c r="B134" s="220"/>
      <c r="C134" s="120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2"/>
      <c r="AA134" s="58">
        <f t="shared" si="3"/>
        <v>0</v>
      </c>
      <c r="AB134" s="129"/>
      <c r="AC134" s="130"/>
      <c r="AD134" s="131"/>
    </row>
    <row r="135" spans="2:30" ht="12.75">
      <c r="B135" s="220"/>
      <c r="C135" s="120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2"/>
      <c r="AA135" s="58">
        <f t="shared" si="3"/>
        <v>0</v>
      </c>
      <c r="AB135" s="129"/>
      <c r="AC135" s="130"/>
      <c r="AD135" s="131"/>
    </row>
    <row r="136" spans="2:30" ht="12.75">
      <c r="B136" s="220"/>
      <c r="C136" s="120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2"/>
      <c r="AA136" s="58">
        <f t="shared" si="3"/>
        <v>0</v>
      </c>
      <c r="AB136" s="129"/>
      <c r="AC136" s="130"/>
      <c r="AD136" s="131"/>
    </row>
    <row r="137" spans="2:30" ht="12.75">
      <c r="B137" s="220"/>
      <c r="C137" s="120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2"/>
      <c r="AA137" s="58">
        <f t="shared" si="3"/>
        <v>0</v>
      </c>
      <c r="AB137" s="129"/>
      <c r="AC137" s="130"/>
      <c r="AD137" s="131"/>
    </row>
    <row r="138" spans="2:30" ht="12.75">
      <c r="B138" s="220"/>
      <c r="C138" s="120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2"/>
      <c r="AA138" s="58">
        <f t="shared" si="3"/>
        <v>0</v>
      </c>
      <c r="AB138" s="129"/>
      <c r="AC138" s="130"/>
      <c r="AD138" s="131"/>
    </row>
    <row r="139" spans="2:30" ht="12.75">
      <c r="B139" s="220"/>
      <c r="C139" s="120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2"/>
      <c r="AA139" s="58">
        <f t="shared" si="3"/>
        <v>0</v>
      </c>
      <c r="AB139" s="129"/>
      <c r="AC139" s="130"/>
      <c r="AD139" s="131"/>
    </row>
    <row r="140" spans="2:30" ht="12.75">
      <c r="B140" s="220"/>
      <c r="C140" s="120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2"/>
      <c r="AA140" s="58">
        <f t="shared" si="3"/>
        <v>0</v>
      </c>
      <c r="AB140" s="129"/>
      <c r="AC140" s="130"/>
      <c r="AD140" s="131"/>
    </row>
    <row r="141" spans="2:30" ht="12.75">
      <c r="B141" s="220"/>
      <c r="C141" s="120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2"/>
      <c r="AA141" s="58">
        <f t="shared" si="3"/>
        <v>0</v>
      </c>
      <c r="AB141" s="129"/>
      <c r="AC141" s="130"/>
      <c r="AD141" s="131"/>
    </row>
    <row r="142" spans="2:30" ht="12.75">
      <c r="B142" s="220"/>
      <c r="C142" s="120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2"/>
      <c r="AA142" s="58">
        <f t="shared" si="3"/>
        <v>0</v>
      </c>
      <c r="AB142" s="129"/>
      <c r="AC142" s="130"/>
      <c r="AD142" s="131"/>
    </row>
    <row r="143" spans="2:30" ht="12.75">
      <c r="B143" s="220"/>
      <c r="C143" s="120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2"/>
      <c r="AA143" s="58">
        <f t="shared" si="3"/>
        <v>0</v>
      </c>
      <c r="AB143" s="129"/>
      <c r="AC143" s="130"/>
      <c r="AD143" s="131"/>
    </row>
    <row r="144" spans="2:30" ht="12.75">
      <c r="B144" s="220"/>
      <c r="C144" s="120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2"/>
      <c r="AA144" s="58">
        <f t="shared" si="3"/>
        <v>0</v>
      </c>
      <c r="AB144" s="129"/>
      <c r="AC144" s="130"/>
      <c r="AD144" s="131"/>
    </row>
    <row r="145" spans="2:30" ht="12.75">
      <c r="B145" s="220"/>
      <c r="C145" s="120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2"/>
      <c r="AA145" s="58">
        <f t="shared" si="3"/>
        <v>0</v>
      </c>
      <c r="AB145" s="129"/>
      <c r="AC145" s="130"/>
      <c r="AD145" s="131"/>
    </row>
    <row r="146" spans="2:30" ht="12.75">
      <c r="B146" s="220"/>
      <c r="C146" s="120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2"/>
      <c r="AA146" s="58">
        <f t="shared" si="3"/>
        <v>0</v>
      </c>
      <c r="AB146" s="129"/>
      <c r="AC146" s="130"/>
      <c r="AD146" s="131"/>
    </row>
    <row r="147" spans="2:30" ht="12.75">
      <c r="B147" s="220"/>
      <c r="C147" s="120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2"/>
      <c r="AA147" s="58">
        <f t="shared" si="3"/>
        <v>0</v>
      </c>
      <c r="AB147" s="129"/>
      <c r="AC147" s="130"/>
      <c r="AD147" s="131"/>
    </row>
    <row r="148" spans="2:30" ht="12.75">
      <c r="B148" s="220"/>
      <c r="C148" s="120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2"/>
      <c r="AA148" s="58">
        <f t="shared" si="3"/>
        <v>0</v>
      </c>
      <c r="AB148" s="129"/>
      <c r="AC148" s="130"/>
      <c r="AD148" s="131"/>
    </row>
    <row r="149" spans="2:30" ht="12.75">
      <c r="B149" s="220"/>
      <c r="C149" s="120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2"/>
      <c r="AA149" s="58">
        <f t="shared" si="3"/>
        <v>0</v>
      </c>
      <c r="AB149" s="129"/>
      <c r="AC149" s="130"/>
      <c r="AD149" s="131"/>
    </row>
    <row r="150" spans="2:30" ht="12.75">
      <c r="B150" s="220"/>
      <c r="C150" s="120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2"/>
      <c r="AA150" s="58">
        <f t="shared" si="3"/>
        <v>0</v>
      </c>
      <c r="AB150" s="129"/>
      <c r="AC150" s="130"/>
      <c r="AD150" s="131"/>
    </row>
    <row r="151" spans="2:30" ht="12.75">
      <c r="B151" s="220"/>
      <c r="C151" s="120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2"/>
      <c r="AA151" s="58">
        <f aca="true" t="shared" si="4" ref="AA151:AA214">SUM(C151:Z151)</f>
        <v>0</v>
      </c>
      <c r="AB151" s="129"/>
      <c r="AC151" s="130"/>
      <c r="AD151" s="131"/>
    </row>
    <row r="152" spans="2:30" ht="12.75">
      <c r="B152" s="220"/>
      <c r="C152" s="120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2"/>
      <c r="AA152" s="58">
        <f t="shared" si="4"/>
        <v>0</v>
      </c>
      <c r="AB152" s="129"/>
      <c r="AC152" s="130"/>
      <c r="AD152" s="131"/>
    </row>
    <row r="153" spans="2:30" ht="12.75">
      <c r="B153" s="220"/>
      <c r="C153" s="120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2"/>
      <c r="AA153" s="58">
        <f t="shared" si="4"/>
        <v>0</v>
      </c>
      <c r="AB153" s="129"/>
      <c r="AC153" s="130"/>
      <c r="AD153" s="131"/>
    </row>
    <row r="154" spans="2:30" ht="12.75">
      <c r="B154" s="220"/>
      <c r="C154" s="120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2"/>
      <c r="AA154" s="58">
        <f t="shared" si="4"/>
        <v>0</v>
      </c>
      <c r="AB154" s="129"/>
      <c r="AC154" s="130"/>
      <c r="AD154" s="131"/>
    </row>
    <row r="155" spans="2:30" ht="12.75">
      <c r="B155" s="220"/>
      <c r="C155" s="120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2"/>
      <c r="AA155" s="58">
        <f t="shared" si="4"/>
        <v>0</v>
      </c>
      <c r="AB155" s="129"/>
      <c r="AC155" s="130"/>
      <c r="AD155" s="131"/>
    </row>
    <row r="156" spans="2:30" ht="12.75">
      <c r="B156" s="220"/>
      <c r="C156" s="120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2"/>
      <c r="AA156" s="58">
        <f t="shared" si="4"/>
        <v>0</v>
      </c>
      <c r="AB156" s="129"/>
      <c r="AC156" s="130"/>
      <c r="AD156" s="131"/>
    </row>
    <row r="157" spans="2:30" ht="12.75">
      <c r="B157" s="220"/>
      <c r="C157" s="120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2"/>
      <c r="AA157" s="58">
        <f t="shared" si="4"/>
        <v>0</v>
      </c>
      <c r="AB157" s="129"/>
      <c r="AC157" s="130"/>
      <c r="AD157" s="131"/>
    </row>
    <row r="158" spans="2:30" ht="12.75">
      <c r="B158" s="220"/>
      <c r="C158" s="120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2"/>
      <c r="AA158" s="58">
        <f t="shared" si="4"/>
        <v>0</v>
      </c>
      <c r="AB158" s="129"/>
      <c r="AC158" s="130"/>
      <c r="AD158" s="131"/>
    </row>
    <row r="159" spans="2:30" ht="12.75">
      <c r="B159" s="220"/>
      <c r="C159" s="120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2"/>
      <c r="AA159" s="58">
        <f t="shared" si="4"/>
        <v>0</v>
      </c>
      <c r="AB159" s="129"/>
      <c r="AC159" s="130"/>
      <c r="AD159" s="131"/>
    </row>
    <row r="160" spans="2:30" ht="12.75">
      <c r="B160" s="220"/>
      <c r="C160" s="120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2"/>
      <c r="AA160" s="58">
        <f t="shared" si="4"/>
        <v>0</v>
      </c>
      <c r="AB160" s="129"/>
      <c r="AC160" s="130"/>
      <c r="AD160" s="131"/>
    </row>
    <row r="161" spans="2:30" ht="12.75">
      <c r="B161" s="220"/>
      <c r="C161" s="120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2"/>
      <c r="AA161" s="58">
        <f t="shared" si="4"/>
        <v>0</v>
      </c>
      <c r="AB161" s="129"/>
      <c r="AC161" s="130"/>
      <c r="AD161" s="131"/>
    </row>
    <row r="162" spans="2:30" ht="12.75">
      <c r="B162" s="220"/>
      <c r="C162" s="120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2"/>
      <c r="AA162" s="58">
        <f t="shared" si="4"/>
        <v>0</v>
      </c>
      <c r="AB162" s="129"/>
      <c r="AC162" s="130"/>
      <c r="AD162" s="131"/>
    </row>
    <row r="163" spans="2:30" ht="12.75">
      <c r="B163" s="220"/>
      <c r="C163" s="120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2"/>
      <c r="AA163" s="58">
        <f t="shared" si="4"/>
        <v>0</v>
      </c>
      <c r="AB163" s="129"/>
      <c r="AC163" s="130"/>
      <c r="AD163" s="131"/>
    </row>
    <row r="164" spans="2:30" ht="12.75">
      <c r="B164" s="220"/>
      <c r="C164" s="120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2"/>
      <c r="AA164" s="58">
        <f t="shared" si="4"/>
        <v>0</v>
      </c>
      <c r="AB164" s="129"/>
      <c r="AC164" s="130"/>
      <c r="AD164" s="131"/>
    </row>
    <row r="165" spans="2:30" ht="12.75">
      <c r="B165" s="220"/>
      <c r="C165" s="120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2"/>
      <c r="AA165" s="58">
        <f t="shared" si="4"/>
        <v>0</v>
      </c>
      <c r="AB165" s="129"/>
      <c r="AC165" s="130"/>
      <c r="AD165" s="131"/>
    </row>
    <row r="166" spans="2:30" ht="12.75">
      <c r="B166" s="220"/>
      <c r="C166" s="120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2"/>
      <c r="AA166" s="58">
        <f t="shared" si="4"/>
        <v>0</v>
      </c>
      <c r="AB166" s="129"/>
      <c r="AC166" s="130"/>
      <c r="AD166" s="131"/>
    </row>
    <row r="167" spans="2:30" ht="12.75">
      <c r="B167" s="220"/>
      <c r="C167" s="120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2"/>
      <c r="AA167" s="58">
        <f t="shared" si="4"/>
        <v>0</v>
      </c>
      <c r="AB167" s="129"/>
      <c r="AC167" s="130"/>
      <c r="AD167" s="131"/>
    </row>
    <row r="168" spans="2:30" ht="12.75">
      <c r="B168" s="220"/>
      <c r="C168" s="120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2"/>
      <c r="AA168" s="58">
        <f t="shared" si="4"/>
        <v>0</v>
      </c>
      <c r="AB168" s="129"/>
      <c r="AC168" s="130"/>
      <c r="AD168" s="131"/>
    </row>
    <row r="169" spans="2:30" ht="12.75">
      <c r="B169" s="220"/>
      <c r="C169" s="120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2"/>
      <c r="AA169" s="58">
        <f t="shared" si="4"/>
        <v>0</v>
      </c>
      <c r="AB169" s="129"/>
      <c r="AC169" s="130"/>
      <c r="AD169" s="131"/>
    </row>
    <row r="170" spans="2:30" ht="12.75">
      <c r="B170" s="220"/>
      <c r="C170" s="120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2"/>
      <c r="AA170" s="58">
        <f t="shared" si="4"/>
        <v>0</v>
      </c>
      <c r="AB170" s="129"/>
      <c r="AC170" s="130"/>
      <c r="AD170" s="131"/>
    </row>
    <row r="171" spans="2:30" ht="12.75">
      <c r="B171" s="220"/>
      <c r="C171" s="120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2"/>
      <c r="AA171" s="58">
        <f t="shared" si="4"/>
        <v>0</v>
      </c>
      <c r="AB171" s="129"/>
      <c r="AC171" s="130"/>
      <c r="AD171" s="131"/>
    </row>
    <row r="172" spans="2:30" ht="12.75">
      <c r="B172" s="220"/>
      <c r="C172" s="120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2"/>
      <c r="AA172" s="58">
        <f t="shared" si="4"/>
        <v>0</v>
      </c>
      <c r="AB172" s="129"/>
      <c r="AC172" s="130"/>
      <c r="AD172" s="131"/>
    </row>
    <row r="173" spans="2:30" ht="12.75">
      <c r="B173" s="220"/>
      <c r="C173" s="120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2"/>
      <c r="AA173" s="58">
        <f t="shared" si="4"/>
        <v>0</v>
      </c>
      <c r="AB173" s="129"/>
      <c r="AC173" s="130"/>
      <c r="AD173" s="131"/>
    </row>
    <row r="174" spans="2:30" ht="12.75">
      <c r="B174" s="220"/>
      <c r="C174" s="120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2"/>
      <c r="AA174" s="58">
        <f t="shared" si="4"/>
        <v>0</v>
      </c>
      <c r="AB174" s="129"/>
      <c r="AC174" s="130"/>
      <c r="AD174" s="131"/>
    </row>
    <row r="175" spans="2:30" ht="12.75">
      <c r="B175" s="220"/>
      <c r="C175" s="120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2"/>
      <c r="AA175" s="58">
        <f t="shared" si="4"/>
        <v>0</v>
      </c>
      <c r="AB175" s="129"/>
      <c r="AC175" s="130"/>
      <c r="AD175" s="131"/>
    </row>
    <row r="176" spans="2:30" ht="12.75">
      <c r="B176" s="220"/>
      <c r="C176" s="120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2"/>
      <c r="AA176" s="58">
        <f t="shared" si="4"/>
        <v>0</v>
      </c>
      <c r="AB176" s="129"/>
      <c r="AC176" s="130"/>
      <c r="AD176" s="131"/>
    </row>
    <row r="177" spans="2:30" ht="12.75">
      <c r="B177" s="220"/>
      <c r="C177" s="120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2"/>
      <c r="AA177" s="58">
        <f t="shared" si="4"/>
        <v>0</v>
      </c>
      <c r="AB177" s="129"/>
      <c r="AC177" s="130"/>
      <c r="AD177" s="131"/>
    </row>
    <row r="178" spans="2:30" ht="12.75">
      <c r="B178" s="220"/>
      <c r="C178" s="120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2"/>
      <c r="AA178" s="58">
        <f t="shared" si="4"/>
        <v>0</v>
      </c>
      <c r="AB178" s="129"/>
      <c r="AC178" s="130"/>
      <c r="AD178" s="131"/>
    </row>
    <row r="179" spans="2:30" ht="12.75">
      <c r="B179" s="220"/>
      <c r="C179" s="120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2"/>
      <c r="AA179" s="58">
        <f t="shared" si="4"/>
        <v>0</v>
      </c>
      <c r="AB179" s="129"/>
      <c r="AC179" s="130"/>
      <c r="AD179" s="131"/>
    </row>
    <row r="180" spans="2:30" ht="12.75">
      <c r="B180" s="220"/>
      <c r="C180" s="120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2"/>
      <c r="AA180" s="58">
        <f t="shared" si="4"/>
        <v>0</v>
      </c>
      <c r="AB180" s="129"/>
      <c r="AC180" s="130"/>
      <c r="AD180" s="131"/>
    </row>
    <row r="181" spans="2:30" ht="12.75">
      <c r="B181" s="220"/>
      <c r="C181" s="120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2"/>
      <c r="AA181" s="58">
        <f t="shared" si="4"/>
        <v>0</v>
      </c>
      <c r="AB181" s="129"/>
      <c r="AC181" s="130"/>
      <c r="AD181" s="131"/>
    </row>
    <row r="182" spans="2:30" ht="12.75">
      <c r="B182" s="220"/>
      <c r="C182" s="120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2"/>
      <c r="AA182" s="58">
        <f t="shared" si="4"/>
        <v>0</v>
      </c>
      <c r="AB182" s="129"/>
      <c r="AC182" s="130"/>
      <c r="AD182" s="131"/>
    </row>
    <row r="183" spans="2:30" ht="12.75">
      <c r="B183" s="220"/>
      <c r="C183" s="120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2"/>
      <c r="AA183" s="58">
        <f t="shared" si="4"/>
        <v>0</v>
      </c>
      <c r="AB183" s="129"/>
      <c r="AC183" s="130"/>
      <c r="AD183" s="131"/>
    </row>
    <row r="184" spans="2:30" ht="12.75">
      <c r="B184" s="220"/>
      <c r="C184" s="120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2"/>
      <c r="AA184" s="58">
        <f t="shared" si="4"/>
        <v>0</v>
      </c>
      <c r="AB184" s="129"/>
      <c r="AC184" s="130"/>
      <c r="AD184" s="131"/>
    </row>
    <row r="185" spans="2:30" ht="12.75">
      <c r="B185" s="220"/>
      <c r="C185" s="120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2"/>
      <c r="AA185" s="58">
        <f t="shared" si="4"/>
        <v>0</v>
      </c>
      <c r="AB185" s="129"/>
      <c r="AC185" s="130"/>
      <c r="AD185" s="131"/>
    </row>
    <row r="186" spans="2:30" ht="12.75">
      <c r="B186" s="220"/>
      <c r="C186" s="120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2"/>
      <c r="AA186" s="58">
        <f t="shared" si="4"/>
        <v>0</v>
      </c>
      <c r="AB186" s="129"/>
      <c r="AC186" s="130"/>
      <c r="AD186" s="131"/>
    </row>
    <row r="187" spans="2:30" ht="12.75">
      <c r="B187" s="220"/>
      <c r="C187" s="120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2"/>
      <c r="AA187" s="58">
        <f t="shared" si="4"/>
        <v>0</v>
      </c>
      <c r="AB187" s="129"/>
      <c r="AC187" s="130"/>
      <c r="AD187" s="131"/>
    </row>
    <row r="188" spans="2:30" ht="12.75">
      <c r="B188" s="220"/>
      <c r="C188" s="120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2"/>
      <c r="AA188" s="58">
        <f t="shared" si="4"/>
        <v>0</v>
      </c>
      <c r="AB188" s="129"/>
      <c r="AC188" s="130"/>
      <c r="AD188" s="131"/>
    </row>
    <row r="189" spans="2:30" ht="12.75">
      <c r="B189" s="220"/>
      <c r="C189" s="120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2"/>
      <c r="AA189" s="58">
        <f t="shared" si="4"/>
        <v>0</v>
      </c>
      <c r="AB189" s="129"/>
      <c r="AC189" s="130"/>
      <c r="AD189" s="131"/>
    </row>
    <row r="190" spans="2:30" ht="12.75">
      <c r="B190" s="220"/>
      <c r="C190" s="120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2"/>
      <c r="AA190" s="58">
        <f t="shared" si="4"/>
        <v>0</v>
      </c>
      <c r="AB190" s="129"/>
      <c r="AC190" s="130"/>
      <c r="AD190" s="131"/>
    </row>
    <row r="191" spans="2:30" ht="12.75">
      <c r="B191" s="220"/>
      <c r="C191" s="120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2"/>
      <c r="AA191" s="58">
        <f t="shared" si="4"/>
        <v>0</v>
      </c>
      <c r="AB191" s="129"/>
      <c r="AC191" s="130"/>
      <c r="AD191" s="131"/>
    </row>
    <row r="192" spans="2:30" ht="12.75">
      <c r="B192" s="220"/>
      <c r="C192" s="120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2"/>
      <c r="AA192" s="58">
        <f t="shared" si="4"/>
        <v>0</v>
      </c>
      <c r="AB192" s="129"/>
      <c r="AC192" s="130"/>
      <c r="AD192" s="131"/>
    </row>
    <row r="193" spans="2:30" ht="12.75">
      <c r="B193" s="220"/>
      <c r="C193" s="120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2"/>
      <c r="AA193" s="58">
        <f t="shared" si="4"/>
        <v>0</v>
      </c>
      <c r="AB193" s="129"/>
      <c r="AC193" s="130"/>
      <c r="AD193" s="131"/>
    </row>
    <row r="194" spans="2:30" ht="12.75">
      <c r="B194" s="220"/>
      <c r="C194" s="120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2"/>
      <c r="AA194" s="58">
        <f t="shared" si="4"/>
        <v>0</v>
      </c>
      <c r="AB194" s="129"/>
      <c r="AC194" s="130"/>
      <c r="AD194" s="131"/>
    </row>
    <row r="195" spans="2:30" ht="12.75">
      <c r="B195" s="220"/>
      <c r="C195" s="120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2"/>
      <c r="AA195" s="58">
        <f t="shared" si="4"/>
        <v>0</v>
      </c>
      <c r="AB195" s="129"/>
      <c r="AC195" s="130"/>
      <c r="AD195" s="131"/>
    </row>
    <row r="196" spans="2:30" ht="12.75">
      <c r="B196" s="220"/>
      <c r="C196" s="120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2"/>
      <c r="AA196" s="58">
        <f t="shared" si="4"/>
        <v>0</v>
      </c>
      <c r="AB196" s="129"/>
      <c r="AC196" s="130"/>
      <c r="AD196" s="131"/>
    </row>
    <row r="197" spans="2:30" ht="12.75">
      <c r="B197" s="220"/>
      <c r="C197" s="120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2"/>
      <c r="AA197" s="58">
        <f t="shared" si="4"/>
        <v>0</v>
      </c>
      <c r="AB197" s="129"/>
      <c r="AC197" s="130"/>
      <c r="AD197" s="131"/>
    </row>
    <row r="198" spans="2:30" ht="12.75">
      <c r="B198" s="220"/>
      <c r="C198" s="120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2"/>
      <c r="AA198" s="58">
        <f t="shared" si="4"/>
        <v>0</v>
      </c>
      <c r="AB198" s="129"/>
      <c r="AC198" s="130"/>
      <c r="AD198" s="131"/>
    </row>
    <row r="199" spans="2:30" ht="12.75">
      <c r="B199" s="220"/>
      <c r="C199" s="120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2"/>
      <c r="AA199" s="58">
        <f t="shared" si="4"/>
        <v>0</v>
      </c>
      <c r="AB199" s="129"/>
      <c r="AC199" s="130"/>
      <c r="AD199" s="131"/>
    </row>
    <row r="200" spans="2:30" ht="12.75">
      <c r="B200" s="220"/>
      <c r="C200" s="120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2"/>
      <c r="AA200" s="58">
        <f t="shared" si="4"/>
        <v>0</v>
      </c>
      <c r="AB200" s="129"/>
      <c r="AC200" s="130"/>
      <c r="AD200" s="131"/>
    </row>
    <row r="201" spans="2:30" ht="12.75">
      <c r="B201" s="220"/>
      <c r="C201" s="120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2"/>
      <c r="AA201" s="58">
        <f t="shared" si="4"/>
        <v>0</v>
      </c>
      <c r="AB201" s="129"/>
      <c r="AC201" s="130"/>
      <c r="AD201" s="131"/>
    </row>
    <row r="202" spans="2:30" ht="12.75">
      <c r="B202" s="220"/>
      <c r="C202" s="120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2"/>
      <c r="AA202" s="58">
        <f t="shared" si="4"/>
        <v>0</v>
      </c>
      <c r="AB202" s="129"/>
      <c r="AC202" s="130"/>
      <c r="AD202" s="131"/>
    </row>
    <row r="203" spans="2:30" ht="12.75">
      <c r="B203" s="220"/>
      <c r="C203" s="120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2"/>
      <c r="AA203" s="58">
        <f t="shared" si="4"/>
        <v>0</v>
      </c>
      <c r="AB203" s="129"/>
      <c r="AC203" s="130"/>
      <c r="AD203" s="131"/>
    </row>
    <row r="204" spans="2:30" ht="12.75">
      <c r="B204" s="220"/>
      <c r="C204" s="120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2"/>
      <c r="AA204" s="58">
        <f t="shared" si="4"/>
        <v>0</v>
      </c>
      <c r="AB204" s="129"/>
      <c r="AC204" s="130"/>
      <c r="AD204" s="131"/>
    </row>
    <row r="205" spans="2:30" ht="12.75">
      <c r="B205" s="220"/>
      <c r="C205" s="120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2"/>
      <c r="AA205" s="58">
        <f t="shared" si="4"/>
        <v>0</v>
      </c>
      <c r="AB205" s="129"/>
      <c r="AC205" s="130"/>
      <c r="AD205" s="131"/>
    </row>
    <row r="206" spans="2:30" ht="12.75">
      <c r="B206" s="220"/>
      <c r="C206" s="120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2"/>
      <c r="AA206" s="58">
        <f t="shared" si="4"/>
        <v>0</v>
      </c>
      <c r="AB206" s="129"/>
      <c r="AC206" s="130"/>
      <c r="AD206" s="131"/>
    </row>
    <row r="207" spans="2:30" ht="12.75">
      <c r="B207" s="220"/>
      <c r="C207" s="120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2"/>
      <c r="AA207" s="58">
        <f t="shared" si="4"/>
        <v>0</v>
      </c>
      <c r="AB207" s="129"/>
      <c r="AC207" s="130"/>
      <c r="AD207" s="131"/>
    </row>
    <row r="208" spans="2:30" ht="12.75">
      <c r="B208" s="220"/>
      <c r="C208" s="120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2"/>
      <c r="AA208" s="58">
        <f t="shared" si="4"/>
        <v>0</v>
      </c>
      <c r="AB208" s="129"/>
      <c r="AC208" s="130"/>
      <c r="AD208" s="131"/>
    </row>
    <row r="209" spans="2:30" ht="12.75">
      <c r="B209" s="220"/>
      <c r="C209" s="120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2"/>
      <c r="AA209" s="58">
        <f t="shared" si="4"/>
        <v>0</v>
      </c>
      <c r="AB209" s="129"/>
      <c r="AC209" s="130"/>
      <c r="AD209" s="131"/>
    </row>
    <row r="210" spans="2:30" ht="12.75">
      <c r="B210" s="220"/>
      <c r="C210" s="120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2"/>
      <c r="AA210" s="58">
        <f t="shared" si="4"/>
        <v>0</v>
      </c>
      <c r="AB210" s="129"/>
      <c r="AC210" s="130"/>
      <c r="AD210" s="131"/>
    </row>
    <row r="211" spans="2:30" ht="12.75">
      <c r="B211" s="220"/>
      <c r="C211" s="120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2"/>
      <c r="AA211" s="58">
        <f t="shared" si="4"/>
        <v>0</v>
      </c>
      <c r="AB211" s="129"/>
      <c r="AC211" s="130"/>
      <c r="AD211" s="131"/>
    </row>
    <row r="212" spans="2:30" ht="12.75">
      <c r="B212" s="220"/>
      <c r="C212" s="120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2"/>
      <c r="AA212" s="58">
        <f t="shared" si="4"/>
        <v>0</v>
      </c>
      <c r="AB212" s="129"/>
      <c r="AC212" s="130"/>
      <c r="AD212" s="131"/>
    </row>
    <row r="213" spans="2:30" ht="12.75">
      <c r="B213" s="220"/>
      <c r="C213" s="120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2"/>
      <c r="AA213" s="58">
        <f t="shared" si="4"/>
        <v>0</v>
      </c>
      <c r="AB213" s="129"/>
      <c r="AC213" s="130"/>
      <c r="AD213" s="131"/>
    </row>
    <row r="214" spans="2:30" ht="12.75">
      <c r="B214" s="220"/>
      <c r="C214" s="120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2"/>
      <c r="AA214" s="58">
        <f t="shared" si="4"/>
        <v>0</v>
      </c>
      <c r="AB214" s="129"/>
      <c r="AC214" s="130"/>
      <c r="AD214" s="131"/>
    </row>
    <row r="215" spans="2:30" ht="12.75">
      <c r="B215" s="220"/>
      <c r="C215" s="120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2"/>
      <c r="AA215" s="58">
        <f aca="true" t="shared" si="5" ref="AA215:AA278">SUM(C215:Z215)</f>
        <v>0</v>
      </c>
      <c r="AB215" s="129"/>
      <c r="AC215" s="130"/>
      <c r="AD215" s="131"/>
    </row>
    <row r="216" spans="2:30" ht="12.75">
      <c r="B216" s="220"/>
      <c r="C216" s="120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2"/>
      <c r="AA216" s="58">
        <f t="shared" si="5"/>
        <v>0</v>
      </c>
      <c r="AB216" s="129"/>
      <c r="AC216" s="130"/>
      <c r="AD216" s="131"/>
    </row>
    <row r="217" spans="2:30" ht="12.75">
      <c r="B217" s="220"/>
      <c r="C217" s="120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2"/>
      <c r="AA217" s="58">
        <f t="shared" si="5"/>
        <v>0</v>
      </c>
      <c r="AB217" s="129"/>
      <c r="AC217" s="130"/>
      <c r="AD217" s="131"/>
    </row>
    <row r="218" spans="2:30" ht="12.75">
      <c r="B218" s="220"/>
      <c r="C218" s="120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2"/>
      <c r="AA218" s="58">
        <f t="shared" si="5"/>
        <v>0</v>
      </c>
      <c r="AB218" s="129"/>
      <c r="AC218" s="130"/>
      <c r="AD218" s="131"/>
    </row>
    <row r="219" spans="2:30" ht="12.75">
      <c r="B219" s="220"/>
      <c r="C219" s="120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2"/>
      <c r="AA219" s="58">
        <f t="shared" si="5"/>
        <v>0</v>
      </c>
      <c r="AB219" s="129"/>
      <c r="AC219" s="130"/>
      <c r="AD219" s="131"/>
    </row>
    <row r="220" spans="2:30" ht="12.75">
      <c r="B220" s="220"/>
      <c r="C220" s="120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2"/>
      <c r="AA220" s="58">
        <f t="shared" si="5"/>
        <v>0</v>
      </c>
      <c r="AB220" s="129"/>
      <c r="AC220" s="130"/>
      <c r="AD220" s="131"/>
    </row>
    <row r="221" spans="2:30" ht="12.75">
      <c r="B221" s="220"/>
      <c r="C221" s="120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2"/>
      <c r="AA221" s="58">
        <f t="shared" si="5"/>
        <v>0</v>
      </c>
      <c r="AB221" s="129"/>
      <c r="AC221" s="130"/>
      <c r="AD221" s="131"/>
    </row>
    <row r="222" spans="2:30" ht="12.75">
      <c r="B222" s="220"/>
      <c r="C222" s="120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2"/>
      <c r="AA222" s="58">
        <f t="shared" si="5"/>
        <v>0</v>
      </c>
      <c r="AB222" s="129"/>
      <c r="AC222" s="130"/>
      <c r="AD222" s="131"/>
    </row>
    <row r="223" spans="2:30" ht="12.75">
      <c r="B223" s="220"/>
      <c r="C223" s="120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2"/>
      <c r="AA223" s="58">
        <f t="shared" si="5"/>
        <v>0</v>
      </c>
      <c r="AB223" s="129"/>
      <c r="AC223" s="130"/>
      <c r="AD223" s="131"/>
    </row>
    <row r="224" spans="2:30" ht="12.75">
      <c r="B224" s="220"/>
      <c r="C224" s="120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2"/>
      <c r="AA224" s="58">
        <f t="shared" si="5"/>
        <v>0</v>
      </c>
      <c r="AB224" s="129"/>
      <c r="AC224" s="130"/>
      <c r="AD224" s="131"/>
    </row>
    <row r="225" spans="2:30" ht="12.75">
      <c r="B225" s="220"/>
      <c r="C225" s="120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2"/>
      <c r="AA225" s="58">
        <f t="shared" si="5"/>
        <v>0</v>
      </c>
      <c r="AB225" s="129"/>
      <c r="AC225" s="130"/>
      <c r="AD225" s="131"/>
    </row>
    <row r="226" spans="2:30" ht="12.75">
      <c r="B226" s="220"/>
      <c r="C226" s="120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2"/>
      <c r="AA226" s="58">
        <f t="shared" si="5"/>
        <v>0</v>
      </c>
      <c r="AB226" s="129"/>
      <c r="AC226" s="130"/>
      <c r="AD226" s="131"/>
    </row>
    <row r="227" spans="2:30" ht="12.75">
      <c r="B227" s="220"/>
      <c r="C227" s="120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2"/>
      <c r="AA227" s="58">
        <f t="shared" si="5"/>
        <v>0</v>
      </c>
      <c r="AB227" s="129"/>
      <c r="AC227" s="130"/>
      <c r="AD227" s="131"/>
    </row>
    <row r="228" spans="2:30" ht="12.75">
      <c r="B228" s="220"/>
      <c r="C228" s="120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2"/>
      <c r="AA228" s="58">
        <f t="shared" si="5"/>
        <v>0</v>
      </c>
      <c r="AB228" s="129"/>
      <c r="AC228" s="130"/>
      <c r="AD228" s="131"/>
    </row>
    <row r="229" spans="2:30" ht="12.75">
      <c r="B229" s="220"/>
      <c r="C229" s="120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2"/>
      <c r="AA229" s="58">
        <f t="shared" si="5"/>
        <v>0</v>
      </c>
      <c r="AB229" s="129"/>
      <c r="AC229" s="130"/>
      <c r="AD229" s="131"/>
    </row>
    <row r="230" spans="2:30" ht="12.75">
      <c r="B230" s="220"/>
      <c r="C230" s="120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2"/>
      <c r="AA230" s="58">
        <f t="shared" si="5"/>
        <v>0</v>
      </c>
      <c r="AB230" s="129"/>
      <c r="AC230" s="130"/>
      <c r="AD230" s="131"/>
    </row>
    <row r="231" spans="2:30" ht="12.75">
      <c r="B231" s="220"/>
      <c r="C231" s="120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2"/>
      <c r="AA231" s="58">
        <f t="shared" si="5"/>
        <v>0</v>
      </c>
      <c r="AB231" s="129"/>
      <c r="AC231" s="130"/>
      <c r="AD231" s="131"/>
    </row>
    <row r="232" spans="2:30" ht="12.75">
      <c r="B232" s="220"/>
      <c r="C232" s="120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2"/>
      <c r="AA232" s="58">
        <f t="shared" si="5"/>
        <v>0</v>
      </c>
      <c r="AB232" s="129"/>
      <c r="AC232" s="130"/>
      <c r="AD232" s="131"/>
    </row>
    <row r="233" spans="2:30" ht="12.75">
      <c r="B233" s="220"/>
      <c r="C233" s="120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2"/>
      <c r="AA233" s="58">
        <f t="shared" si="5"/>
        <v>0</v>
      </c>
      <c r="AB233" s="129"/>
      <c r="AC233" s="130"/>
      <c r="AD233" s="131"/>
    </row>
    <row r="234" spans="2:30" ht="12.75">
      <c r="B234" s="220"/>
      <c r="C234" s="120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2"/>
      <c r="AA234" s="58">
        <f t="shared" si="5"/>
        <v>0</v>
      </c>
      <c r="AB234" s="129"/>
      <c r="AC234" s="130"/>
      <c r="AD234" s="131"/>
    </row>
    <row r="235" spans="2:30" ht="12.75">
      <c r="B235" s="220"/>
      <c r="C235" s="120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2"/>
      <c r="AA235" s="58">
        <f t="shared" si="5"/>
        <v>0</v>
      </c>
      <c r="AB235" s="129"/>
      <c r="AC235" s="130"/>
      <c r="AD235" s="131"/>
    </row>
    <row r="236" spans="2:30" ht="12.75">
      <c r="B236" s="220"/>
      <c r="C236" s="120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2"/>
      <c r="AA236" s="58">
        <f t="shared" si="5"/>
        <v>0</v>
      </c>
      <c r="AB236" s="129"/>
      <c r="AC236" s="130"/>
      <c r="AD236" s="131"/>
    </row>
    <row r="237" spans="2:30" ht="12.75">
      <c r="B237" s="220"/>
      <c r="C237" s="120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2"/>
      <c r="AA237" s="58">
        <f t="shared" si="5"/>
        <v>0</v>
      </c>
      <c r="AB237" s="129"/>
      <c r="AC237" s="130"/>
      <c r="AD237" s="131"/>
    </row>
    <row r="238" spans="2:30" ht="12.75">
      <c r="B238" s="220"/>
      <c r="C238" s="120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2"/>
      <c r="AA238" s="58">
        <f t="shared" si="5"/>
        <v>0</v>
      </c>
      <c r="AB238" s="129"/>
      <c r="AC238" s="130"/>
      <c r="AD238" s="131"/>
    </row>
    <row r="239" spans="2:30" ht="12.75">
      <c r="B239" s="220"/>
      <c r="C239" s="120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2"/>
      <c r="AA239" s="58">
        <f t="shared" si="5"/>
        <v>0</v>
      </c>
      <c r="AB239" s="129"/>
      <c r="AC239" s="130"/>
      <c r="AD239" s="131"/>
    </row>
    <row r="240" spans="2:30" ht="12.75">
      <c r="B240" s="220"/>
      <c r="C240" s="120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2"/>
      <c r="AA240" s="58">
        <f t="shared" si="5"/>
        <v>0</v>
      </c>
      <c r="AB240" s="129"/>
      <c r="AC240" s="130"/>
      <c r="AD240" s="131"/>
    </row>
    <row r="241" spans="2:30" ht="12.75">
      <c r="B241" s="220"/>
      <c r="C241" s="120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2"/>
      <c r="AA241" s="58">
        <f t="shared" si="5"/>
        <v>0</v>
      </c>
      <c r="AB241" s="129"/>
      <c r="AC241" s="130"/>
      <c r="AD241" s="131"/>
    </row>
    <row r="242" spans="2:30" ht="12.75">
      <c r="B242" s="220"/>
      <c r="C242" s="120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2"/>
      <c r="AA242" s="58">
        <f t="shared" si="5"/>
        <v>0</v>
      </c>
      <c r="AB242" s="129"/>
      <c r="AC242" s="130"/>
      <c r="AD242" s="131"/>
    </row>
    <row r="243" spans="2:30" ht="12.75">
      <c r="B243" s="220"/>
      <c r="C243" s="120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2"/>
      <c r="AA243" s="58">
        <f t="shared" si="5"/>
        <v>0</v>
      </c>
      <c r="AB243" s="129"/>
      <c r="AC243" s="130"/>
      <c r="AD243" s="131"/>
    </row>
    <row r="244" spans="2:30" ht="12.75">
      <c r="B244" s="220"/>
      <c r="C244" s="120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2"/>
      <c r="AA244" s="58">
        <f t="shared" si="5"/>
        <v>0</v>
      </c>
      <c r="AB244" s="129"/>
      <c r="AC244" s="130"/>
      <c r="AD244" s="131"/>
    </row>
    <row r="245" spans="2:30" ht="12.75">
      <c r="B245" s="220"/>
      <c r="C245" s="120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2"/>
      <c r="AA245" s="58">
        <f t="shared" si="5"/>
        <v>0</v>
      </c>
      <c r="AB245" s="129"/>
      <c r="AC245" s="130"/>
      <c r="AD245" s="131"/>
    </row>
    <row r="246" spans="2:30" ht="12.75">
      <c r="B246" s="220"/>
      <c r="C246" s="120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2"/>
      <c r="AA246" s="58">
        <f t="shared" si="5"/>
        <v>0</v>
      </c>
      <c r="AB246" s="129"/>
      <c r="AC246" s="130"/>
      <c r="AD246" s="131"/>
    </row>
    <row r="247" spans="2:30" ht="12.75">
      <c r="B247" s="220"/>
      <c r="C247" s="120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2"/>
      <c r="AA247" s="58">
        <f t="shared" si="5"/>
        <v>0</v>
      </c>
      <c r="AB247" s="129"/>
      <c r="AC247" s="130"/>
      <c r="AD247" s="131"/>
    </row>
    <row r="248" spans="2:30" ht="12.75">
      <c r="B248" s="220"/>
      <c r="C248" s="120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2"/>
      <c r="AA248" s="58">
        <f t="shared" si="5"/>
        <v>0</v>
      </c>
      <c r="AB248" s="129"/>
      <c r="AC248" s="130"/>
      <c r="AD248" s="131"/>
    </row>
    <row r="249" spans="2:30" ht="12.75">
      <c r="B249" s="220"/>
      <c r="C249" s="120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2"/>
      <c r="AA249" s="58">
        <f t="shared" si="5"/>
        <v>0</v>
      </c>
      <c r="AB249" s="129"/>
      <c r="AC249" s="130"/>
      <c r="AD249" s="131"/>
    </row>
    <row r="250" spans="2:30" ht="12.75">
      <c r="B250" s="220"/>
      <c r="C250" s="120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2"/>
      <c r="AA250" s="58">
        <f t="shared" si="5"/>
        <v>0</v>
      </c>
      <c r="AB250" s="129"/>
      <c r="AC250" s="130"/>
      <c r="AD250" s="131"/>
    </row>
    <row r="251" spans="2:30" ht="12.75">
      <c r="B251" s="220"/>
      <c r="C251" s="120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2"/>
      <c r="AA251" s="58">
        <f t="shared" si="5"/>
        <v>0</v>
      </c>
      <c r="AB251" s="129"/>
      <c r="AC251" s="130"/>
      <c r="AD251" s="131"/>
    </row>
    <row r="252" spans="2:30" ht="12.75">
      <c r="B252" s="220"/>
      <c r="C252" s="120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2"/>
      <c r="AA252" s="58">
        <f t="shared" si="5"/>
        <v>0</v>
      </c>
      <c r="AB252" s="129"/>
      <c r="AC252" s="130"/>
      <c r="AD252" s="131"/>
    </row>
    <row r="253" spans="2:30" ht="12.75">
      <c r="B253" s="220"/>
      <c r="C253" s="120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2"/>
      <c r="AA253" s="58">
        <f t="shared" si="5"/>
        <v>0</v>
      </c>
      <c r="AB253" s="129"/>
      <c r="AC253" s="130"/>
      <c r="AD253" s="131"/>
    </row>
    <row r="254" spans="2:30" ht="12.75">
      <c r="B254" s="220"/>
      <c r="C254" s="120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2"/>
      <c r="AA254" s="58">
        <f t="shared" si="5"/>
        <v>0</v>
      </c>
      <c r="AB254" s="129"/>
      <c r="AC254" s="130"/>
      <c r="AD254" s="131"/>
    </row>
    <row r="255" spans="2:30" ht="12.75">
      <c r="B255" s="220"/>
      <c r="C255" s="120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2"/>
      <c r="AA255" s="58">
        <f t="shared" si="5"/>
        <v>0</v>
      </c>
      <c r="AB255" s="129"/>
      <c r="AC255" s="130"/>
      <c r="AD255" s="131"/>
    </row>
    <row r="256" spans="2:30" ht="12.75">
      <c r="B256" s="220"/>
      <c r="C256" s="120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2"/>
      <c r="AA256" s="58">
        <f t="shared" si="5"/>
        <v>0</v>
      </c>
      <c r="AB256" s="129"/>
      <c r="AC256" s="130"/>
      <c r="AD256" s="131"/>
    </row>
    <row r="257" spans="2:30" ht="12.75">
      <c r="B257" s="220"/>
      <c r="C257" s="120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2"/>
      <c r="AA257" s="58">
        <f t="shared" si="5"/>
        <v>0</v>
      </c>
      <c r="AB257" s="129"/>
      <c r="AC257" s="130"/>
      <c r="AD257" s="131"/>
    </row>
    <row r="258" spans="2:30" ht="12.75">
      <c r="B258" s="220"/>
      <c r="C258" s="120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2"/>
      <c r="AA258" s="58">
        <f t="shared" si="5"/>
        <v>0</v>
      </c>
      <c r="AB258" s="129"/>
      <c r="AC258" s="130"/>
      <c r="AD258" s="131"/>
    </row>
    <row r="259" spans="2:30" ht="12.75">
      <c r="B259" s="220"/>
      <c r="C259" s="120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2"/>
      <c r="AA259" s="58">
        <f t="shared" si="5"/>
        <v>0</v>
      </c>
      <c r="AB259" s="129"/>
      <c r="AC259" s="130"/>
      <c r="AD259" s="131"/>
    </row>
    <row r="260" spans="2:30" ht="12.75">
      <c r="B260" s="220"/>
      <c r="C260" s="120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2"/>
      <c r="AA260" s="58">
        <f t="shared" si="5"/>
        <v>0</v>
      </c>
      <c r="AB260" s="129"/>
      <c r="AC260" s="130"/>
      <c r="AD260" s="131"/>
    </row>
    <row r="261" spans="2:30" ht="12.75">
      <c r="B261" s="220"/>
      <c r="C261" s="120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2"/>
      <c r="AA261" s="58">
        <f t="shared" si="5"/>
        <v>0</v>
      </c>
      <c r="AB261" s="129"/>
      <c r="AC261" s="130"/>
      <c r="AD261" s="131"/>
    </row>
    <row r="262" spans="2:30" ht="12.75">
      <c r="B262" s="220"/>
      <c r="C262" s="120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2"/>
      <c r="AA262" s="58">
        <f t="shared" si="5"/>
        <v>0</v>
      </c>
      <c r="AB262" s="129"/>
      <c r="AC262" s="130"/>
      <c r="AD262" s="131"/>
    </row>
    <row r="263" spans="2:30" ht="12.75">
      <c r="B263" s="220"/>
      <c r="C263" s="120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2"/>
      <c r="AA263" s="58">
        <f t="shared" si="5"/>
        <v>0</v>
      </c>
      <c r="AB263" s="129"/>
      <c r="AC263" s="130"/>
      <c r="AD263" s="131"/>
    </row>
    <row r="264" spans="2:30" ht="12.75">
      <c r="B264" s="220"/>
      <c r="C264" s="120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2"/>
      <c r="AA264" s="58">
        <f t="shared" si="5"/>
        <v>0</v>
      </c>
      <c r="AB264" s="129"/>
      <c r="AC264" s="130"/>
      <c r="AD264" s="131"/>
    </row>
    <row r="265" spans="2:30" ht="12.75">
      <c r="B265" s="220"/>
      <c r="C265" s="120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2"/>
      <c r="AA265" s="58">
        <f t="shared" si="5"/>
        <v>0</v>
      </c>
      <c r="AB265" s="129"/>
      <c r="AC265" s="130"/>
      <c r="AD265" s="131"/>
    </row>
    <row r="266" spans="2:30" ht="12.75">
      <c r="B266" s="220"/>
      <c r="C266" s="120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2"/>
      <c r="AA266" s="58">
        <f t="shared" si="5"/>
        <v>0</v>
      </c>
      <c r="AB266" s="129"/>
      <c r="AC266" s="130"/>
      <c r="AD266" s="131"/>
    </row>
    <row r="267" spans="2:30" ht="12.75">
      <c r="B267" s="220"/>
      <c r="C267" s="120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2"/>
      <c r="AA267" s="58">
        <f t="shared" si="5"/>
        <v>0</v>
      </c>
      <c r="AB267" s="129"/>
      <c r="AC267" s="130"/>
      <c r="AD267" s="131"/>
    </row>
    <row r="268" spans="2:30" ht="12.75">
      <c r="B268" s="220"/>
      <c r="C268" s="120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2"/>
      <c r="AA268" s="58">
        <f t="shared" si="5"/>
        <v>0</v>
      </c>
      <c r="AB268" s="129"/>
      <c r="AC268" s="130"/>
      <c r="AD268" s="131"/>
    </row>
    <row r="269" spans="2:30" ht="12.75">
      <c r="B269" s="220"/>
      <c r="C269" s="120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2"/>
      <c r="AA269" s="58">
        <f t="shared" si="5"/>
        <v>0</v>
      </c>
      <c r="AB269" s="129"/>
      <c r="AC269" s="130"/>
      <c r="AD269" s="131"/>
    </row>
    <row r="270" spans="2:30" ht="12.75">
      <c r="B270" s="220"/>
      <c r="C270" s="120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2"/>
      <c r="AA270" s="58">
        <f t="shared" si="5"/>
        <v>0</v>
      </c>
      <c r="AB270" s="129"/>
      <c r="AC270" s="130"/>
      <c r="AD270" s="131"/>
    </row>
    <row r="271" spans="2:30" ht="12.75">
      <c r="B271" s="220"/>
      <c r="C271" s="120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2"/>
      <c r="AA271" s="58">
        <f t="shared" si="5"/>
        <v>0</v>
      </c>
      <c r="AB271" s="129"/>
      <c r="AC271" s="130"/>
      <c r="AD271" s="131"/>
    </row>
    <row r="272" spans="2:30" ht="12.75">
      <c r="B272" s="220"/>
      <c r="C272" s="120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2"/>
      <c r="AA272" s="58">
        <f t="shared" si="5"/>
        <v>0</v>
      </c>
      <c r="AB272" s="129"/>
      <c r="AC272" s="130"/>
      <c r="AD272" s="131"/>
    </row>
    <row r="273" spans="2:30" ht="12.75">
      <c r="B273" s="220"/>
      <c r="C273" s="120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2"/>
      <c r="AA273" s="58">
        <f t="shared" si="5"/>
        <v>0</v>
      </c>
      <c r="AB273" s="129"/>
      <c r="AC273" s="130"/>
      <c r="AD273" s="131"/>
    </row>
    <row r="274" spans="2:30" ht="12.75">
      <c r="B274" s="220"/>
      <c r="C274" s="120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2"/>
      <c r="AA274" s="58">
        <f t="shared" si="5"/>
        <v>0</v>
      </c>
      <c r="AB274" s="129"/>
      <c r="AC274" s="130"/>
      <c r="AD274" s="131"/>
    </row>
    <row r="275" spans="2:30" ht="12.75">
      <c r="B275" s="220"/>
      <c r="C275" s="120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2"/>
      <c r="AA275" s="58">
        <f t="shared" si="5"/>
        <v>0</v>
      </c>
      <c r="AB275" s="129"/>
      <c r="AC275" s="130"/>
      <c r="AD275" s="131"/>
    </row>
    <row r="276" spans="2:30" ht="12.75">
      <c r="B276" s="220"/>
      <c r="C276" s="120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2"/>
      <c r="AA276" s="58">
        <f t="shared" si="5"/>
        <v>0</v>
      </c>
      <c r="AB276" s="129"/>
      <c r="AC276" s="130"/>
      <c r="AD276" s="131"/>
    </row>
    <row r="277" spans="2:30" ht="12.75">
      <c r="B277" s="220"/>
      <c r="C277" s="120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2"/>
      <c r="AA277" s="58">
        <f t="shared" si="5"/>
        <v>0</v>
      </c>
      <c r="AB277" s="129"/>
      <c r="AC277" s="130"/>
      <c r="AD277" s="131"/>
    </row>
    <row r="278" spans="2:30" ht="12.75">
      <c r="B278" s="220"/>
      <c r="C278" s="120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2"/>
      <c r="AA278" s="58">
        <f t="shared" si="5"/>
        <v>0</v>
      </c>
      <c r="AB278" s="129"/>
      <c r="AC278" s="130"/>
      <c r="AD278" s="131"/>
    </row>
    <row r="279" spans="2:30" ht="12.75">
      <c r="B279" s="220"/>
      <c r="C279" s="120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2"/>
      <c r="AA279" s="58">
        <f aca="true" t="shared" si="6" ref="AA279:AA342">SUM(C279:Z279)</f>
        <v>0</v>
      </c>
      <c r="AB279" s="129"/>
      <c r="AC279" s="130"/>
      <c r="AD279" s="131"/>
    </row>
    <row r="280" spans="2:30" ht="12.75">
      <c r="B280" s="220"/>
      <c r="C280" s="120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2"/>
      <c r="AA280" s="58">
        <f t="shared" si="6"/>
        <v>0</v>
      </c>
      <c r="AB280" s="129"/>
      <c r="AC280" s="130"/>
      <c r="AD280" s="131"/>
    </row>
    <row r="281" spans="2:30" ht="12.75">
      <c r="B281" s="220"/>
      <c r="C281" s="120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2"/>
      <c r="AA281" s="58">
        <f t="shared" si="6"/>
        <v>0</v>
      </c>
      <c r="AB281" s="129"/>
      <c r="AC281" s="130"/>
      <c r="AD281" s="131"/>
    </row>
    <row r="282" spans="2:30" ht="12.75">
      <c r="B282" s="220"/>
      <c r="C282" s="120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2"/>
      <c r="AA282" s="58">
        <f t="shared" si="6"/>
        <v>0</v>
      </c>
      <c r="AB282" s="129"/>
      <c r="AC282" s="130"/>
      <c r="AD282" s="131"/>
    </row>
    <row r="283" spans="2:30" ht="12.75">
      <c r="B283" s="220"/>
      <c r="C283" s="120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2"/>
      <c r="AA283" s="58">
        <f t="shared" si="6"/>
        <v>0</v>
      </c>
      <c r="AB283" s="129"/>
      <c r="AC283" s="130"/>
      <c r="AD283" s="131"/>
    </row>
    <row r="284" spans="2:30" ht="12.75">
      <c r="B284" s="220"/>
      <c r="C284" s="120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2"/>
      <c r="AA284" s="58">
        <f t="shared" si="6"/>
        <v>0</v>
      </c>
      <c r="AB284" s="129"/>
      <c r="AC284" s="130"/>
      <c r="AD284" s="131"/>
    </row>
    <row r="285" spans="2:30" ht="12.75">
      <c r="B285" s="220"/>
      <c r="C285" s="120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2"/>
      <c r="AA285" s="58">
        <f t="shared" si="6"/>
        <v>0</v>
      </c>
      <c r="AB285" s="129"/>
      <c r="AC285" s="130"/>
      <c r="AD285" s="131"/>
    </row>
    <row r="286" spans="2:30" ht="12.75">
      <c r="B286" s="220"/>
      <c r="C286" s="120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2"/>
      <c r="AA286" s="58">
        <f t="shared" si="6"/>
        <v>0</v>
      </c>
      <c r="AB286" s="129"/>
      <c r="AC286" s="130"/>
      <c r="AD286" s="131"/>
    </row>
    <row r="287" spans="2:30" ht="12.75">
      <c r="B287" s="220"/>
      <c r="C287" s="120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2"/>
      <c r="AA287" s="58">
        <f t="shared" si="6"/>
        <v>0</v>
      </c>
      <c r="AB287" s="129"/>
      <c r="AC287" s="130"/>
      <c r="AD287" s="131"/>
    </row>
    <row r="288" spans="2:30" ht="12.75">
      <c r="B288" s="220"/>
      <c r="C288" s="120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2"/>
      <c r="AA288" s="58">
        <f t="shared" si="6"/>
        <v>0</v>
      </c>
      <c r="AB288" s="129"/>
      <c r="AC288" s="130"/>
      <c r="AD288" s="131"/>
    </row>
    <row r="289" spans="2:30" ht="12.75">
      <c r="B289" s="220"/>
      <c r="C289" s="120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2"/>
      <c r="AA289" s="58">
        <f t="shared" si="6"/>
        <v>0</v>
      </c>
      <c r="AB289" s="129"/>
      <c r="AC289" s="130"/>
      <c r="AD289" s="131"/>
    </row>
    <row r="290" spans="2:30" ht="12.75">
      <c r="B290" s="220"/>
      <c r="C290" s="120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2"/>
      <c r="AA290" s="58">
        <f t="shared" si="6"/>
        <v>0</v>
      </c>
      <c r="AB290" s="129"/>
      <c r="AC290" s="130"/>
      <c r="AD290" s="131"/>
    </row>
    <row r="291" spans="2:30" ht="12.75">
      <c r="B291" s="220"/>
      <c r="C291" s="120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2"/>
      <c r="AA291" s="58">
        <f t="shared" si="6"/>
        <v>0</v>
      </c>
      <c r="AB291" s="129"/>
      <c r="AC291" s="130"/>
      <c r="AD291" s="131"/>
    </row>
    <row r="292" spans="2:30" ht="12.75">
      <c r="B292" s="220"/>
      <c r="C292" s="120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2"/>
      <c r="AA292" s="58">
        <f t="shared" si="6"/>
        <v>0</v>
      </c>
      <c r="AB292" s="129"/>
      <c r="AC292" s="130"/>
      <c r="AD292" s="131"/>
    </row>
    <row r="293" spans="2:30" ht="12.75">
      <c r="B293" s="220"/>
      <c r="C293" s="120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2"/>
      <c r="AA293" s="58">
        <f t="shared" si="6"/>
        <v>0</v>
      </c>
      <c r="AB293" s="129"/>
      <c r="AC293" s="130"/>
      <c r="AD293" s="131"/>
    </row>
    <row r="294" spans="2:30" ht="12.75">
      <c r="B294" s="220"/>
      <c r="C294" s="120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2"/>
      <c r="AA294" s="58">
        <f t="shared" si="6"/>
        <v>0</v>
      </c>
      <c r="AB294" s="129"/>
      <c r="AC294" s="130"/>
      <c r="AD294" s="131"/>
    </row>
    <row r="295" spans="2:30" ht="12.75">
      <c r="B295" s="220"/>
      <c r="C295" s="120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2"/>
      <c r="AA295" s="58">
        <f t="shared" si="6"/>
        <v>0</v>
      </c>
      <c r="AB295" s="129"/>
      <c r="AC295" s="130"/>
      <c r="AD295" s="131"/>
    </row>
    <row r="296" spans="2:30" ht="12.75">
      <c r="B296" s="220"/>
      <c r="C296" s="120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2"/>
      <c r="AA296" s="58">
        <f t="shared" si="6"/>
        <v>0</v>
      </c>
      <c r="AB296" s="129"/>
      <c r="AC296" s="130"/>
      <c r="AD296" s="131"/>
    </row>
    <row r="297" spans="2:30" ht="12.75">
      <c r="B297" s="220"/>
      <c r="C297" s="120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2"/>
      <c r="AA297" s="58">
        <f t="shared" si="6"/>
        <v>0</v>
      </c>
      <c r="AB297" s="129"/>
      <c r="AC297" s="130"/>
      <c r="AD297" s="131"/>
    </row>
    <row r="298" spans="2:30" ht="12.75">
      <c r="B298" s="220"/>
      <c r="C298" s="120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2"/>
      <c r="AA298" s="58">
        <f t="shared" si="6"/>
        <v>0</v>
      </c>
      <c r="AB298" s="129"/>
      <c r="AC298" s="130"/>
      <c r="AD298" s="131"/>
    </row>
    <row r="299" spans="2:30" ht="12.75">
      <c r="B299" s="220"/>
      <c r="C299" s="120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2"/>
      <c r="AA299" s="58">
        <f t="shared" si="6"/>
        <v>0</v>
      </c>
      <c r="AB299" s="129"/>
      <c r="AC299" s="130"/>
      <c r="AD299" s="131"/>
    </row>
    <row r="300" spans="2:30" ht="12.75">
      <c r="B300" s="220"/>
      <c r="C300" s="120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2"/>
      <c r="AA300" s="58">
        <f t="shared" si="6"/>
        <v>0</v>
      </c>
      <c r="AB300" s="129"/>
      <c r="AC300" s="130"/>
      <c r="AD300" s="131"/>
    </row>
    <row r="301" spans="2:30" ht="12.75">
      <c r="B301" s="220"/>
      <c r="C301" s="120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2"/>
      <c r="AA301" s="58">
        <f t="shared" si="6"/>
        <v>0</v>
      </c>
      <c r="AB301" s="129"/>
      <c r="AC301" s="130"/>
      <c r="AD301" s="131"/>
    </row>
    <row r="302" spans="2:30" ht="12.75">
      <c r="B302" s="220"/>
      <c r="C302" s="120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2"/>
      <c r="AA302" s="58">
        <f t="shared" si="6"/>
        <v>0</v>
      </c>
      <c r="AB302" s="129"/>
      <c r="AC302" s="130"/>
      <c r="AD302" s="131"/>
    </row>
    <row r="303" spans="2:30" ht="12.75">
      <c r="B303" s="220"/>
      <c r="C303" s="120"/>
      <c r="D303" s="121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2"/>
      <c r="AA303" s="58">
        <f t="shared" si="6"/>
        <v>0</v>
      </c>
      <c r="AB303" s="129"/>
      <c r="AC303" s="130"/>
      <c r="AD303" s="131"/>
    </row>
    <row r="304" spans="2:30" ht="12.75">
      <c r="B304" s="220"/>
      <c r="C304" s="120"/>
      <c r="D304" s="121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2"/>
      <c r="AA304" s="58">
        <f t="shared" si="6"/>
        <v>0</v>
      </c>
      <c r="AB304" s="129"/>
      <c r="AC304" s="130"/>
      <c r="AD304" s="131"/>
    </row>
    <row r="305" spans="2:30" ht="12.75">
      <c r="B305" s="220"/>
      <c r="C305" s="120"/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2"/>
      <c r="AA305" s="58">
        <f t="shared" si="6"/>
        <v>0</v>
      </c>
      <c r="AB305" s="129"/>
      <c r="AC305" s="130"/>
      <c r="AD305" s="131"/>
    </row>
    <row r="306" spans="2:30" ht="12.75">
      <c r="B306" s="220"/>
      <c r="C306" s="120"/>
      <c r="D306" s="121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2"/>
      <c r="AA306" s="58">
        <f t="shared" si="6"/>
        <v>0</v>
      </c>
      <c r="AB306" s="129"/>
      <c r="AC306" s="130"/>
      <c r="AD306" s="131"/>
    </row>
    <row r="307" spans="2:30" ht="12.75">
      <c r="B307" s="220"/>
      <c r="C307" s="120"/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2"/>
      <c r="AA307" s="58">
        <f t="shared" si="6"/>
        <v>0</v>
      </c>
      <c r="AB307" s="129"/>
      <c r="AC307" s="130"/>
      <c r="AD307" s="131"/>
    </row>
    <row r="308" spans="2:30" ht="12.75">
      <c r="B308" s="220"/>
      <c r="C308" s="120"/>
      <c r="D308" s="121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2"/>
      <c r="AA308" s="58">
        <f t="shared" si="6"/>
        <v>0</v>
      </c>
      <c r="AB308" s="129"/>
      <c r="AC308" s="130"/>
      <c r="AD308" s="131"/>
    </row>
    <row r="309" spans="2:30" ht="12.75">
      <c r="B309" s="220"/>
      <c r="C309" s="120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2"/>
      <c r="AA309" s="58">
        <f t="shared" si="6"/>
        <v>0</v>
      </c>
      <c r="AB309" s="129"/>
      <c r="AC309" s="130"/>
      <c r="AD309" s="131"/>
    </row>
    <row r="310" spans="2:30" ht="12.75">
      <c r="B310" s="220"/>
      <c r="C310" s="120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2"/>
      <c r="AA310" s="58">
        <f t="shared" si="6"/>
        <v>0</v>
      </c>
      <c r="AB310" s="129"/>
      <c r="AC310" s="130"/>
      <c r="AD310" s="131"/>
    </row>
    <row r="311" spans="2:30" ht="12.75">
      <c r="B311" s="220"/>
      <c r="C311" s="120"/>
      <c r="D311" s="121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2"/>
      <c r="AA311" s="58">
        <f t="shared" si="6"/>
        <v>0</v>
      </c>
      <c r="AB311" s="129"/>
      <c r="AC311" s="130"/>
      <c r="AD311" s="131"/>
    </row>
    <row r="312" spans="2:30" ht="12.75">
      <c r="B312" s="220"/>
      <c r="C312" s="120"/>
      <c r="D312" s="121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2"/>
      <c r="AA312" s="58">
        <f t="shared" si="6"/>
        <v>0</v>
      </c>
      <c r="AB312" s="129"/>
      <c r="AC312" s="130"/>
      <c r="AD312" s="131"/>
    </row>
    <row r="313" spans="2:30" ht="12.75">
      <c r="B313" s="220"/>
      <c r="C313" s="120"/>
      <c r="D313" s="121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2"/>
      <c r="AA313" s="58">
        <f t="shared" si="6"/>
        <v>0</v>
      </c>
      <c r="AB313" s="129"/>
      <c r="AC313" s="130"/>
      <c r="AD313" s="131"/>
    </row>
    <row r="314" spans="2:30" ht="12.75">
      <c r="B314" s="220"/>
      <c r="C314" s="120"/>
      <c r="D314" s="121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2"/>
      <c r="AA314" s="58">
        <f t="shared" si="6"/>
        <v>0</v>
      </c>
      <c r="AB314" s="129"/>
      <c r="AC314" s="130"/>
      <c r="AD314" s="131"/>
    </row>
    <row r="315" spans="2:30" ht="12.75">
      <c r="B315" s="220"/>
      <c r="C315" s="120"/>
      <c r="D315" s="121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2"/>
      <c r="AA315" s="58">
        <f t="shared" si="6"/>
        <v>0</v>
      </c>
      <c r="AB315" s="129"/>
      <c r="AC315" s="130"/>
      <c r="AD315" s="131"/>
    </row>
    <row r="316" spans="2:30" ht="12.75">
      <c r="B316" s="220"/>
      <c r="C316" s="120"/>
      <c r="D316" s="121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2"/>
      <c r="AA316" s="58">
        <f t="shared" si="6"/>
        <v>0</v>
      </c>
      <c r="AB316" s="129"/>
      <c r="AC316" s="130"/>
      <c r="AD316" s="131"/>
    </row>
    <row r="317" spans="2:30" ht="12.75">
      <c r="B317" s="220"/>
      <c r="C317" s="120"/>
      <c r="D317" s="121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2"/>
      <c r="AA317" s="58">
        <f t="shared" si="6"/>
        <v>0</v>
      </c>
      <c r="AB317" s="129"/>
      <c r="AC317" s="130"/>
      <c r="AD317" s="131"/>
    </row>
    <row r="318" spans="2:30" ht="12.75">
      <c r="B318" s="220"/>
      <c r="C318" s="120"/>
      <c r="D318" s="121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2"/>
      <c r="AA318" s="58">
        <f t="shared" si="6"/>
        <v>0</v>
      </c>
      <c r="AB318" s="129"/>
      <c r="AC318" s="130"/>
      <c r="AD318" s="131"/>
    </row>
    <row r="319" spans="2:30" ht="12.75">
      <c r="B319" s="220"/>
      <c r="C319" s="120"/>
      <c r="D319" s="121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2"/>
      <c r="AA319" s="58">
        <f t="shared" si="6"/>
        <v>0</v>
      </c>
      <c r="AB319" s="129"/>
      <c r="AC319" s="130"/>
      <c r="AD319" s="131"/>
    </row>
    <row r="320" spans="2:30" ht="12.75">
      <c r="B320" s="220"/>
      <c r="C320" s="120"/>
      <c r="D320" s="121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2"/>
      <c r="AA320" s="58">
        <f t="shared" si="6"/>
        <v>0</v>
      </c>
      <c r="AB320" s="129"/>
      <c r="AC320" s="130"/>
      <c r="AD320" s="131"/>
    </row>
    <row r="321" spans="2:30" ht="12.75">
      <c r="B321" s="220"/>
      <c r="C321" s="120"/>
      <c r="D321" s="121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2"/>
      <c r="AA321" s="58">
        <f t="shared" si="6"/>
        <v>0</v>
      </c>
      <c r="AB321" s="129"/>
      <c r="AC321" s="130"/>
      <c r="AD321" s="131"/>
    </row>
    <row r="322" spans="2:30" ht="12.75">
      <c r="B322" s="220"/>
      <c r="C322" s="120"/>
      <c r="D322" s="121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2"/>
      <c r="AA322" s="58">
        <f t="shared" si="6"/>
        <v>0</v>
      </c>
      <c r="AB322" s="129"/>
      <c r="AC322" s="130"/>
      <c r="AD322" s="131"/>
    </row>
    <row r="323" spans="2:30" ht="12.75">
      <c r="B323" s="220"/>
      <c r="C323" s="120"/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2"/>
      <c r="AA323" s="58">
        <f t="shared" si="6"/>
        <v>0</v>
      </c>
      <c r="AB323" s="129"/>
      <c r="AC323" s="130"/>
      <c r="AD323" s="131"/>
    </row>
    <row r="324" spans="2:30" ht="12.75">
      <c r="B324" s="220"/>
      <c r="C324" s="120"/>
      <c r="D324" s="121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2"/>
      <c r="AA324" s="58">
        <f t="shared" si="6"/>
        <v>0</v>
      </c>
      <c r="AB324" s="129"/>
      <c r="AC324" s="130"/>
      <c r="AD324" s="131"/>
    </row>
    <row r="325" spans="2:30" ht="12.75">
      <c r="B325" s="220"/>
      <c r="C325" s="120"/>
      <c r="D325" s="121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2"/>
      <c r="AA325" s="58">
        <f t="shared" si="6"/>
        <v>0</v>
      </c>
      <c r="AB325" s="129"/>
      <c r="AC325" s="130"/>
      <c r="AD325" s="131"/>
    </row>
    <row r="326" spans="2:30" ht="12.75">
      <c r="B326" s="220"/>
      <c r="C326" s="120"/>
      <c r="D326" s="121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2"/>
      <c r="AA326" s="58">
        <f t="shared" si="6"/>
        <v>0</v>
      </c>
      <c r="AB326" s="129"/>
      <c r="AC326" s="130"/>
      <c r="AD326" s="131"/>
    </row>
    <row r="327" spans="2:30" ht="12.75">
      <c r="B327" s="220"/>
      <c r="C327" s="120"/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2"/>
      <c r="AA327" s="58">
        <f t="shared" si="6"/>
        <v>0</v>
      </c>
      <c r="AB327" s="129"/>
      <c r="AC327" s="130"/>
      <c r="AD327" s="131"/>
    </row>
    <row r="328" spans="2:30" ht="12.75">
      <c r="B328" s="220"/>
      <c r="C328" s="120"/>
      <c r="D328" s="121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2"/>
      <c r="AA328" s="58">
        <f t="shared" si="6"/>
        <v>0</v>
      </c>
      <c r="AB328" s="129"/>
      <c r="AC328" s="130"/>
      <c r="AD328" s="131"/>
    </row>
    <row r="329" spans="2:30" ht="12.75">
      <c r="B329" s="220"/>
      <c r="C329" s="120"/>
      <c r="D329" s="121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2"/>
      <c r="AA329" s="58">
        <f t="shared" si="6"/>
        <v>0</v>
      </c>
      <c r="AB329" s="129"/>
      <c r="AC329" s="130"/>
      <c r="AD329" s="131"/>
    </row>
    <row r="330" spans="2:30" ht="12.75">
      <c r="B330" s="220"/>
      <c r="C330" s="120"/>
      <c r="D330" s="121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2"/>
      <c r="AA330" s="58">
        <f t="shared" si="6"/>
        <v>0</v>
      </c>
      <c r="AB330" s="129"/>
      <c r="AC330" s="130"/>
      <c r="AD330" s="131"/>
    </row>
    <row r="331" spans="2:30" ht="12.75">
      <c r="B331" s="220"/>
      <c r="C331" s="120"/>
      <c r="D331" s="121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2"/>
      <c r="AA331" s="58">
        <f t="shared" si="6"/>
        <v>0</v>
      </c>
      <c r="AB331" s="129"/>
      <c r="AC331" s="130"/>
      <c r="AD331" s="131"/>
    </row>
    <row r="332" spans="2:30" ht="12.75">
      <c r="B332" s="220"/>
      <c r="C332" s="120"/>
      <c r="D332" s="121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2"/>
      <c r="AA332" s="58">
        <f t="shared" si="6"/>
        <v>0</v>
      </c>
      <c r="AB332" s="129"/>
      <c r="AC332" s="130"/>
      <c r="AD332" s="131"/>
    </row>
    <row r="333" spans="2:30" ht="12.75">
      <c r="B333" s="220"/>
      <c r="C333" s="120"/>
      <c r="D333" s="121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2"/>
      <c r="AA333" s="58">
        <f t="shared" si="6"/>
        <v>0</v>
      </c>
      <c r="AB333" s="129"/>
      <c r="AC333" s="130"/>
      <c r="AD333" s="131"/>
    </row>
    <row r="334" spans="2:30" ht="12.75">
      <c r="B334" s="220"/>
      <c r="C334" s="120"/>
      <c r="D334" s="121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2"/>
      <c r="AA334" s="58">
        <f t="shared" si="6"/>
        <v>0</v>
      </c>
      <c r="AB334" s="129"/>
      <c r="AC334" s="130"/>
      <c r="AD334" s="131"/>
    </row>
    <row r="335" spans="2:30" ht="12.75">
      <c r="B335" s="220"/>
      <c r="C335" s="120"/>
      <c r="D335" s="121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2"/>
      <c r="AA335" s="58">
        <f t="shared" si="6"/>
        <v>0</v>
      </c>
      <c r="AB335" s="129"/>
      <c r="AC335" s="130"/>
      <c r="AD335" s="131"/>
    </row>
    <row r="336" spans="2:30" ht="12.75">
      <c r="B336" s="220"/>
      <c r="C336" s="120"/>
      <c r="D336" s="121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2"/>
      <c r="AA336" s="58">
        <f t="shared" si="6"/>
        <v>0</v>
      </c>
      <c r="AB336" s="129"/>
      <c r="AC336" s="130"/>
      <c r="AD336" s="131"/>
    </row>
    <row r="337" spans="2:30" ht="12.75">
      <c r="B337" s="220"/>
      <c r="C337" s="120"/>
      <c r="D337" s="121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2"/>
      <c r="AA337" s="58">
        <f t="shared" si="6"/>
        <v>0</v>
      </c>
      <c r="AB337" s="129"/>
      <c r="AC337" s="130"/>
      <c r="AD337" s="131"/>
    </row>
    <row r="338" spans="2:30" ht="12.75">
      <c r="B338" s="220"/>
      <c r="C338" s="120"/>
      <c r="D338" s="121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2"/>
      <c r="AA338" s="58">
        <f t="shared" si="6"/>
        <v>0</v>
      </c>
      <c r="AB338" s="129"/>
      <c r="AC338" s="130"/>
      <c r="AD338" s="131"/>
    </row>
    <row r="339" spans="2:30" ht="12.75">
      <c r="B339" s="220"/>
      <c r="C339" s="120"/>
      <c r="D339" s="121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2"/>
      <c r="AA339" s="58">
        <f t="shared" si="6"/>
        <v>0</v>
      </c>
      <c r="AB339" s="129"/>
      <c r="AC339" s="130"/>
      <c r="AD339" s="131"/>
    </row>
    <row r="340" spans="2:30" ht="12.75">
      <c r="B340" s="220"/>
      <c r="C340" s="120"/>
      <c r="D340" s="121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2"/>
      <c r="AA340" s="58">
        <f t="shared" si="6"/>
        <v>0</v>
      </c>
      <c r="AB340" s="129"/>
      <c r="AC340" s="130"/>
      <c r="AD340" s="131"/>
    </row>
    <row r="341" spans="2:30" ht="12.75">
      <c r="B341" s="220"/>
      <c r="C341" s="120"/>
      <c r="D341" s="121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2"/>
      <c r="AA341" s="58">
        <f t="shared" si="6"/>
        <v>0</v>
      </c>
      <c r="AB341" s="129"/>
      <c r="AC341" s="130"/>
      <c r="AD341" s="131"/>
    </row>
    <row r="342" spans="2:30" ht="12.75">
      <c r="B342" s="220"/>
      <c r="C342" s="120"/>
      <c r="D342" s="121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2"/>
      <c r="AA342" s="58">
        <f t="shared" si="6"/>
        <v>0</v>
      </c>
      <c r="AB342" s="129"/>
      <c r="AC342" s="130"/>
      <c r="AD342" s="131"/>
    </row>
    <row r="343" spans="2:30" ht="12.75">
      <c r="B343" s="220"/>
      <c r="C343" s="120"/>
      <c r="D343" s="121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2"/>
      <c r="AA343" s="58">
        <f aca="true" t="shared" si="7" ref="AA343:AA378">SUM(C343:Z343)</f>
        <v>0</v>
      </c>
      <c r="AB343" s="129"/>
      <c r="AC343" s="130"/>
      <c r="AD343" s="131"/>
    </row>
    <row r="344" spans="2:30" ht="12.75">
      <c r="B344" s="220"/>
      <c r="C344" s="120"/>
      <c r="D344" s="121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2"/>
      <c r="AA344" s="58">
        <f t="shared" si="7"/>
        <v>0</v>
      </c>
      <c r="AB344" s="129"/>
      <c r="AC344" s="130"/>
      <c r="AD344" s="131"/>
    </row>
    <row r="345" spans="2:30" ht="12.75">
      <c r="B345" s="220"/>
      <c r="C345" s="120"/>
      <c r="D345" s="121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2"/>
      <c r="AA345" s="58">
        <f t="shared" si="7"/>
        <v>0</v>
      </c>
      <c r="AB345" s="129"/>
      <c r="AC345" s="130"/>
      <c r="AD345" s="131"/>
    </row>
    <row r="346" spans="2:30" ht="12.75">
      <c r="B346" s="220"/>
      <c r="C346" s="120"/>
      <c r="D346" s="121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2"/>
      <c r="AA346" s="58">
        <f t="shared" si="7"/>
        <v>0</v>
      </c>
      <c r="AB346" s="129"/>
      <c r="AC346" s="130"/>
      <c r="AD346" s="131"/>
    </row>
    <row r="347" spans="2:30" ht="12.75">
      <c r="B347" s="220"/>
      <c r="C347" s="120"/>
      <c r="D347" s="121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2"/>
      <c r="AA347" s="58">
        <f t="shared" si="7"/>
        <v>0</v>
      </c>
      <c r="AB347" s="129"/>
      <c r="AC347" s="130"/>
      <c r="AD347" s="131"/>
    </row>
    <row r="348" spans="2:30" ht="12.75">
      <c r="B348" s="220"/>
      <c r="C348" s="120"/>
      <c r="D348" s="121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2"/>
      <c r="AA348" s="58">
        <f t="shared" si="7"/>
        <v>0</v>
      </c>
      <c r="AB348" s="129"/>
      <c r="AC348" s="130"/>
      <c r="AD348" s="131"/>
    </row>
    <row r="349" spans="2:30" ht="12.75">
      <c r="B349" s="220"/>
      <c r="C349" s="120"/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2"/>
      <c r="AA349" s="58">
        <f t="shared" si="7"/>
        <v>0</v>
      </c>
      <c r="AB349" s="129"/>
      <c r="AC349" s="130"/>
      <c r="AD349" s="131"/>
    </row>
    <row r="350" spans="2:30" ht="12.75">
      <c r="B350" s="220"/>
      <c r="C350" s="120"/>
      <c r="D350" s="121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2"/>
      <c r="AA350" s="58">
        <f t="shared" si="7"/>
        <v>0</v>
      </c>
      <c r="AB350" s="129"/>
      <c r="AC350" s="130"/>
      <c r="AD350" s="131"/>
    </row>
    <row r="351" spans="2:30" ht="12.75">
      <c r="B351" s="220"/>
      <c r="C351" s="120"/>
      <c r="D351" s="121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2"/>
      <c r="AA351" s="58">
        <f t="shared" si="7"/>
        <v>0</v>
      </c>
      <c r="AB351" s="129"/>
      <c r="AC351" s="130"/>
      <c r="AD351" s="131"/>
    </row>
    <row r="352" spans="2:30" ht="12.75">
      <c r="B352" s="220"/>
      <c r="C352" s="120"/>
      <c r="D352" s="121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2"/>
      <c r="AA352" s="58">
        <f t="shared" si="7"/>
        <v>0</v>
      </c>
      <c r="AB352" s="129"/>
      <c r="AC352" s="130"/>
      <c r="AD352" s="131"/>
    </row>
    <row r="353" spans="2:30" ht="12.75">
      <c r="B353" s="220"/>
      <c r="C353" s="120"/>
      <c r="D353" s="121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2"/>
      <c r="AA353" s="58">
        <f t="shared" si="7"/>
        <v>0</v>
      </c>
      <c r="AB353" s="129"/>
      <c r="AC353" s="130"/>
      <c r="AD353" s="131"/>
    </row>
    <row r="354" spans="2:30" ht="12.75">
      <c r="B354" s="220"/>
      <c r="C354" s="120"/>
      <c r="D354" s="121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2"/>
      <c r="AA354" s="58">
        <f t="shared" si="7"/>
        <v>0</v>
      </c>
      <c r="AB354" s="129"/>
      <c r="AC354" s="130"/>
      <c r="AD354" s="131"/>
    </row>
    <row r="355" spans="2:30" ht="12.75">
      <c r="B355" s="220"/>
      <c r="C355" s="120"/>
      <c r="D355" s="121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2"/>
      <c r="AA355" s="58">
        <f t="shared" si="7"/>
        <v>0</v>
      </c>
      <c r="AB355" s="129"/>
      <c r="AC355" s="130"/>
      <c r="AD355" s="131"/>
    </row>
    <row r="356" spans="2:30" ht="12.75">
      <c r="B356" s="220"/>
      <c r="C356" s="120"/>
      <c r="D356" s="121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2"/>
      <c r="AA356" s="58">
        <f t="shared" si="7"/>
        <v>0</v>
      </c>
      <c r="AB356" s="129"/>
      <c r="AC356" s="130"/>
      <c r="AD356" s="131"/>
    </row>
    <row r="357" spans="2:30" ht="12.75">
      <c r="B357" s="220"/>
      <c r="C357" s="120"/>
      <c r="D357" s="121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2"/>
      <c r="AA357" s="58">
        <f t="shared" si="7"/>
        <v>0</v>
      </c>
      <c r="AB357" s="129"/>
      <c r="AC357" s="130"/>
      <c r="AD357" s="131"/>
    </row>
    <row r="358" spans="2:30" ht="12.75">
      <c r="B358" s="220"/>
      <c r="C358" s="120"/>
      <c r="D358" s="121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2"/>
      <c r="AA358" s="58">
        <f t="shared" si="7"/>
        <v>0</v>
      </c>
      <c r="AB358" s="129"/>
      <c r="AC358" s="130"/>
      <c r="AD358" s="131"/>
    </row>
    <row r="359" spans="2:30" ht="12.75">
      <c r="B359" s="220"/>
      <c r="C359" s="120"/>
      <c r="D359" s="121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2"/>
      <c r="AA359" s="58">
        <f t="shared" si="7"/>
        <v>0</v>
      </c>
      <c r="AB359" s="129"/>
      <c r="AC359" s="130"/>
      <c r="AD359" s="131"/>
    </row>
    <row r="360" spans="2:30" ht="12.75">
      <c r="B360" s="220"/>
      <c r="C360" s="120"/>
      <c r="D360" s="121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2"/>
      <c r="AA360" s="58">
        <f t="shared" si="7"/>
        <v>0</v>
      </c>
      <c r="AB360" s="129"/>
      <c r="AC360" s="130"/>
      <c r="AD360" s="131"/>
    </row>
    <row r="361" spans="2:30" ht="12.75">
      <c r="B361" s="220"/>
      <c r="C361" s="120"/>
      <c r="D361" s="121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2"/>
      <c r="AA361" s="58">
        <f t="shared" si="7"/>
        <v>0</v>
      </c>
      <c r="AB361" s="129"/>
      <c r="AC361" s="130"/>
      <c r="AD361" s="131"/>
    </row>
    <row r="362" spans="2:30" ht="12.75">
      <c r="B362" s="220"/>
      <c r="C362" s="120"/>
      <c r="D362" s="121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2"/>
      <c r="AA362" s="58">
        <f t="shared" si="7"/>
        <v>0</v>
      </c>
      <c r="AB362" s="129"/>
      <c r="AC362" s="130"/>
      <c r="AD362" s="131"/>
    </row>
    <row r="363" spans="2:30" ht="12.75">
      <c r="B363" s="220"/>
      <c r="C363" s="120"/>
      <c r="D363" s="121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2"/>
      <c r="AA363" s="58">
        <f t="shared" si="7"/>
        <v>0</v>
      </c>
      <c r="AB363" s="129"/>
      <c r="AC363" s="130"/>
      <c r="AD363" s="131"/>
    </row>
    <row r="364" spans="2:30" ht="12.75">
      <c r="B364" s="220"/>
      <c r="C364" s="120"/>
      <c r="D364" s="121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2"/>
      <c r="AA364" s="58">
        <f t="shared" si="7"/>
        <v>0</v>
      </c>
      <c r="AB364" s="129"/>
      <c r="AC364" s="130"/>
      <c r="AD364" s="131"/>
    </row>
    <row r="365" spans="2:30" ht="12.75">
      <c r="B365" s="220"/>
      <c r="C365" s="120"/>
      <c r="D365" s="121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2"/>
      <c r="AA365" s="58">
        <f t="shared" si="7"/>
        <v>0</v>
      </c>
      <c r="AB365" s="129"/>
      <c r="AC365" s="130"/>
      <c r="AD365" s="131"/>
    </row>
    <row r="366" spans="2:30" ht="12.75">
      <c r="B366" s="220"/>
      <c r="C366" s="120"/>
      <c r="D366" s="121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2"/>
      <c r="AA366" s="58">
        <f t="shared" si="7"/>
        <v>0</v>
      </c>
      <c r="AB366" s="129"/>
      <c r="AC366" s="130"/>
      <c r="AD366" s="131"/>
    </row>
    <row r="367" spans="2:30" ht="12.75">
      <c r="B367" s="220"/>
      <c r="C367" s="120"/>
      <c r="D367" s="121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2"/>
      <c r="AA367" s="58">
        <f t="shared" si="7"/>
        <v>0</v>
      </c>
      <c r="AB367" s="129"/>
      <c r="AC367" s="130"/>
      <c r="AD367" s="131"/>
    </row>
    <row r="368" spans="2:30" ht="12.75">
      <c r="B368" s="220"/>
      <c r="C368" s="120"/>
      <c r="D368" s="121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2"/>
      <c r="AA368" s="58">
        <f t="shared" si="7"/>
        <v>0</v>
      </c>
      <c r="AB368" s="129"/>
      <c r="AC368" s="130"/>
      <c r="AD368" s="131"/>
    </row>
    <row r="369" spans="2:30" ht="12.75">
      <c r="B369" s="220"/>
      <c r="C369" s="120"/>
      <c r="D369" s="121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2"/>
      <c r="AA369" s="58">
        <f t="shared" si="7"/>
        <v>0</v>
      </c>
      <c r="AB369" s="129"/>
      <c r="AC369" s="130"/>
      <c r="AD369" s="131"/>
    </row>
    <row r="370" spans="2:30" ht="12.75">
      <c r="B370" s="220"/>
      <c r="C370" s="120"/>
      <c r="D370" s="121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2"/>
      <c r="AA370" s="58">
        <f t="shared" si="7"/>
        <v>0</v>
      </c>
      <c r="AB370" s="129"/>
      <c r="AC370" s="130"/>
      <c r="AD370" s="131"/>
    </row>
    <row r="371" spans="2:30" ht="12.75">
      <c r="B371" s="220"/>
      <c r="C371" s="120"/>
      <c r="D371" s="121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2"/>
      <c r="AA371" s="58">
        <f t="shared" si="7"/>
        <v>0</v>
      </c>
      <c r="AB371" s="129"/>
      <c r="AC371" s="130"/>
      <c r="AD371" s="131"/>
    </row>
    <row r="372" spans="2:30" ht="12.75">
      <c r="B372" s="220"/>
      <c r="C372" s="120"/>
      <c r="D372" s="121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2"/>
      <c r="AA372" s="58">
        <f t="shared" si="7"/>
        <v>0</v>
      </c>
      <c r="AB372" s="129"/>
      <c r="AC372" s="130"/>
      <c r="AD372" s="131"/>
    </row>
    <row r="373" spans="2:30" ht="12.75">
      <c r="B373" s="220"/>
      <c r="C373" s="120"/>
      <c r="D373" s="121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2"/>
      <c r="AA373" s="58">
        <f t="shared" si="7"/>
        <v>0</v>
      </c>
      <c r="AB373" s="129"/>
      <c r="AC373" s="130"/>
      <c r="AD373" s="131"/>
    </row>
    <row r="374" spans="2:30" ht="12.75">
      <c r="B374" s="220"/>
      <c r="C374" s="120"/>
      <c r="D374" s="121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2"/>
      <c r="AA374" s="58">
        <f t="shared" si="7"/>
        <v>0</v>
      </c>
      <c r="AB374" s="129"/>
      <c r="AC374" s="130"/>
      <c r="AD374" s="131"/>
    </row>
    <row r="375" spans="2:30" ht="12.75">
      <c r="B375" s="220"/>
      <c r="C375" s="120"/>
      <c r="D375" s="121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2"/>
      <c r="AA375" s="58">
        <f t="shared" si="7"/>
        <v>0</v>
      </c>
      <c r="AB375" s="129"/>
      <c r="AC375" s="130"/>
      <c r="AD375" s="131"/>
    </row>
    <row r="376" spans="2:30" ht="12.75">
      <c r="B376" s="220"/>
      <c r="C376" s="120"/>
      <c r="D376" s="121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2"/>
      <c r="AA376" s="58">
        <f t="shared" si="7"/>
        <v>0</v>
      </c>
      <c r="AB376" s="129"/>
      <c r="AC376" s="130"/>
      <c r="AD376" s="131"/>
    </row>
    <row r="377" spans="2:30" ht="12.75">
      <c r="B377" s="220"/>
      <c r="C377" s="120"/>
      <c r="D377" s="121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2"/>
      <c r="AA377" s="58">
        <f t="shared" si="7"/>
        <v>0</v>
      </c>
      <c r="AB377" s="129"/>
      <c r="AC377" s="130"/>
      <c r="AD377" s="131"/>
    </row>
    <row r="378" spans="2:30" ht="13.5" thickBot="1">
      <c r="B378" s="221"/>
      <c r="C378" s="123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  <c r="R378" s="124"/>
      <c r="S378" s="124"/>
      <c r="T378" s="124"/>
      <c r="U378" s="124"/>
      <c r="V378" s="124"/>
      <c r="W378" s="124"/>
      <c r="X378" s="124"/>
      <c r="Y378" s="124"/>
      <c r="Z378" s="125"/>
      <c r="AA378" s="59">
        <f t="shared" si="7"/>
        <v>0</v>
      </c>
      <c r="AB378" s="132"/>
      <c r="AC378" s="133"/>
      <c r="AD378" s="134"/>
    </row>
    <row r="379" spans="2:30" ht="13.5" thickTop="1"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</row>
    <row r="380" spans="2:30" ht="12.75"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</row>
    <row r="381" spans="2:30" ht="12.75"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</row>
    <row r="382" spans="2:30" ht="12.75"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</row>
    <row r="383" spans="2:30" ht="12.75"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</row>
    <row r="384" spans="2:30" ht="12.75"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</row>
    <row r="385" s="17" customFormat="1" ht="12.75"/>
    <row r="386" s="17" customFormat="1" ht="12.75"/>
    <row r="387" s="17" customFormat="1" ht="12.75"/>
    <row r="388" s="17" customFormat="1" ht="12.75"/>
    <row r="389" s="17" customFormat="1" ht="12.75"/>
    <row r="390" s="17" customFormat="1" ht="12.75"/>
    <row r="391" s="17" customFormat="1" ht="12.75"/>
    <row r="392" s="17" customFormat="1" ht="12.75"/>
    <row r="393" s="17" customFormat="1" ht="12.75"/>
    <row r="394" s="17" customFormat="1" ht="12.75"/>
    <row r="395" s="17" customFormat="1" ht="12.75"/>
    <row r="396" s="17" customFormat="1" ht="12.75"/>
    <row r="397" s="17" customFormat="1" ht="12.75"/>
    <row r="398" s="17" customFormat="1" ht="12.75"/>
    <row r="399" s="17" customFormat="1" ht="12.75"/>
    <row r="400" s="17" customFormat="1" ht="12.75"/>
    <row r="401" s="17" customFormat="1" ht="12.75"/>
    <row r="402" s="17" customFormat="1" ht="12.75"/>
    <row r="403" s="17" customFormat="1" ht="12.75"/>
    <row r="404" s="17" customFormat="1" ht="12.75"/>
    <row r="405" s="17" customFormat="1" ht="12.75"/>
    <row r="406" s="17" customFormat="1" ht="12.75"/>
    <row r="407" s="17" customFormat="1" ht="12.75"/>
    <row r="408" s="17" customFormat="1" ht="12.75"/>
    <row r="409" s="17" customFormat="1" ht="12.75"/>
    <row r="410" s="17" customFormat="1" ht="12.75"/>
    <row r="411" s="17" customFormat="1" ht="12.75"/>
    <row r="412" s="17" customFormat="1" ht="12.75"/>
    <row r="413" s="17" customFormat="1" ht="12.75"/>
    <row r="414" s="17" customFormat="1" ht="12.75"/>
    <row r="415" s="17" customFormat="1" ht="12.75"/>
    <row r="416" s="17" customFormat="1" ht="12.75"/>
    <row r="417" s="17" customFormat="1" ht="12.75"/>
    <row r="418" s="17" customFormat="1" ht="12.75"/>
    <row r="419" s="17" customFormat="1" ht="12.75"/>
    <row r="420" s="17" customFormat="1" ht="12.75"/>
    <row r="421" s="17" customFormat="1" ht="12.75"/>
    <row r="422" s="17" customFormat="1" ht="12.75"/>
    <row r="423" s="17" customFormat="1" ht="12.75"/>
    <row r="424" s="17" customFormat="1" ht="12.75"/>
    <row r="425" s="17" customFormat="1" ht="12.75"/>
    <row r="426" s="17" customFormat="1" ht="12.75"/>
    <row r="427" s="17" customFormat="1" ht="12.75"/>
    <row r="428" s="17" customFormat="1" ht="12.75"/>
    <row r="429" s="17" customFormat="1" ht="12.75"/>
    <row r="430" s="17" customFormat="1" ht="12.75"/>
    <row r="431" s="17" customFormat="1" ht="12.75"/>
    <row r="432" s="17" customFormat="1" ht="12.75"/>
    <row r="433" s="17" customFormat="1" ht="12.75"/>
    <row r="434" s="17" customFormat="1" ht="12.75"/>
    <row r="435" s="17" customFormat="1" ht="12.75"/>
    <row r="436" s="17" customFormat="1" ht="12.75"/>
    <row r="437" s="17" customFormat="1" ht="12.75"/>
    <row r="438" s="17" customFormat="1" ht="12.75"/>
    <row r="439" s="17" customFormat="1" ht="12.75"/>
    <row r="440" s="17" customFormat="1" ht="12.75"/>
    <row r="441" s="17" customFormat="1" ht="12.75"/>
    <row r="442" s="17" customFormat="1" ht="12.75"/>
    <row r="443" s="17" customFormat="1" ht="12.75"/>
  </sheetData>
  <sheetProtection/>
  <mergeCells count="29">
    <mergeCell ref="X11:X12"/>
    <mergeCell ref="J11:J12"/>
    <mergeCell ref="O11:O12"/>
    <mergeCell ref="C10:Z10"/>
    <mergeCell ref="P11:P12"/>
    <mergeCell ref="Q11:Q12"/>
    <mergeCell ref="R11:R12"/>
    <mergeCell ref="U11:U12"/>
    <mergeCell ref="V11:V12"/>
    <mergeCell ref="B7:AD7"/>
    <mergeCell ref="S11:S12"/>
    <mergeCell ref="T11:T12"/>
    <mergeCell ref="Y11:Y12"/>
    <mergeCell ref="Z11:Z12"/>
    <mergeCell ref="D11:D12"/>
    <mergeCell ref="E11:E12"/>
    <mergeCell ref="F11:F12"/>
    <mergeCell ref="B10:B12"/>
    <mergeCell ref="L11:L12"/>
    <mergeCell ref="AF10:AH10"/>
    <mergeCell ref="AB10:AD10"/>
    <mergeCell ref="C11:C12"/>
    <mergeCell ref="G11:G12"/>
    <mergeCell ref="H11:H12"/>
    <mergeCell ref="I11:I12"/>
    <mergeCell ref="W11:W12"/>
    <mergeCell ref="M11:M12"/>
    <mergeCell ref="N11:N12"/>
    <mergeCell ref="K11:K12"/>
  </mergeCells>
  <printOptions/>
  <pageMargins left="0.25" right="0.34" top="0.29" bottom="0.36" header="0.22" footer="0.17"/>
  <pageSetup fitToHeight="1" fitToWidth="1" horizontalDpi="600" verticalDpi="600" orientation="landscape" paperSize="9" scale="77" r:id="rId1"/>
  <headerFooter alignWithMargins="0">
    <oddFooter>&amp;CСтрана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8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7109375" style="17" customWidth="1"/>
    <col min="2" max="2" width="9.7109375" style="0" customWidth="1"/>
    <col min="3" max="26" width="5.7109375" style="0" customWidth="1"/>
    <col min="27" max="30" width="8.7109375" style="0" customWidth="1"/>
    <col min="31" max="31" width="2.7109375" style="17" customWidth="1"/>
    <col min="32" max="34" width="12.421875" style="17" customWidth="1"/>
    <col min="35" max="227" width="9.140625" style="17" customWidth="1"/>
  </cols>
  <sheetData>
    <row r="1" spans="1:30" ht="12.75">
      <c r="A1" s="9" t="s">
        <v>40</v>
      </c>
      <c r="B1" s="10"/>
      <c r="C1" s="9"/>
      <c r="D1" s="15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pans="1:30" ht="12.75">
      <c r="A2" s="9"/>
      <c r="B2" s="10"/>
      <c r="C2" s="9"/>
      <c r="D2" s="15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2.75">
      <c r="A3" s="13"/>
      <c r="B3" s="11" t="str">
        <f>CONCATENATE('Poc.strana'!A22," ",'Poc.strana'!C22)</f>
        <v>Назив енергетског субјекта: </v>
      </c>
      <c r="C3" s="13"/>
      <c r="D3" s="15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1:30" ht="12.75">
      <c r="A4" s="13"/>
      <c r="B4" s="11" t="str">
        <f>CONCATENATE('Poc.strana'!A35," ",'Poc.strana'!C35)</f>
        <v>Датум обраде: </v>
      </c>
      <c r="C4" s="13"/>
      <c r="D4" s="15"/>
      <c r="E4" s="17"/>
      <c r="F4" s="38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2:30" ht="12.7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2:30" ht="12.7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2:30" ht="12.75">
      <c r="B7" s="489" t="str">
        <f>CONCATENATE("Табела - ЕТ-3-9.2. ОСТВАРЕНЕ СРЕДЊЕ САТНЕ СНАГЕ И ДНЕВНЕ ТЕМПЕРАТУРЕ У "," ",'Poc.strana'!C25,". ГОДИНИ")</f>
        <v>Табела - ЕТ-3-9.2. ОСТВАРЕНЕ СРЕДЊЕ САТНЕ СНАГЕ И ДНЕВНЕ ТЕМПЕРАТУРЕ У  2023. ГОДИНИ</v>
      </c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</row>
    <row r="8" spans="2:30" ht="12.7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2:30" ht="13.5" thickBot="1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2:34" ht="13.5" thickTop="1">
      <c r="B10" s="493" t="s">
        <v>55</v>
      </c>
      <c r="C10" s="482" t="s">
        <v>109</v>
      </c>
      <c r="D10" s="483"/>
      <c r="E10" s="483"/>
      <c r="F10" s="483"/>
      <c r="G10" s="483"/>
      <c r="H10" s="483"/>
      <c r="I10" s="483"/>
      <c r="J10" s="483"/>
      <c r="K10" s="483"/>
      <c r="L10" s="483"/>
      <c r="M10" s="483"/>
      <c r="N10" s="483"/>
      <c r="O10" s="483"/>
      <c r="P10" s="483"/>
      <c r="Q10" s="483"/>
      <c r="R10" s="483"/>
      <c r="S10" s="483"/>
      <c r="T10" s="483"/>
      <c r="U10" s="483"/>
      <c r="V10" s="483"/>
      <c r="W10" s="483"/>
      <c r="X10" s="483"/>
      <c r="Y10" s="483"/>
      <c r="Z10" s="496"/>
      <c r="AA10" s="39" t="s">
        <v>56</v>
      </c>
      <c r="AB10" s="482" t="s">
        <v>57</v>
      </c>
      <c r="AC10" s="483"/>
      <c r="AD10" s="484"/>
      <c r="AF10" s="479" t="s">
        <v>113</v>
      </c>
      <c r="AG10" s="480"/>
      <c r="AH10" s="481"/>
    </row>
    <row r="11" spans="2:34" ht="12.75">
      <c r="B11" s="494"/>
      <c r="C11" s="485">
        <v>1</v>
      </c>
      <c r="D11" s="487">
        <f aca="true" t="shared" si="0" ref="D11:Z11">C11+1</f>
        <v>2</v>
      </c>
      <c r="E11" s="487">
        <f t="shared" si="0"/>
        <v>3</v>
      </c>
      <c r="F11" s="487">
        <f t="shared" si="0"/>
        <v>4</v>
      </c>
      <c r="G11" s="487">
        <f t="shared" si="0"/>
        <v>5</v>
      </c>
      <c r="H11" s="487">
        <f t="shared" si="0"/>
        <v>6</v>
      </c>
      <c r="I11" s="487">
        <f t="shared" si="0"/>
        <v>7</v>
      </c>
      <c r="J11" s="487">
        <f t="shared" si="0"/>
        <v>8</v>
      </c>
      <c r="K11" s="487">
        <f t="shared" si="0"/>
        <v>9</v>
      </c>
      <c r="L11" s="487">
        <f t="shared" si="0"/>
        <v>10</v>
      </c>
      <c r="M11" s="487">
        <f t="shared" si="0"/>
        <v>11</v>
      </c>
      <c r="N11" s="487">
        <f t="shared" si="0"/>
        <v>12</v>
      </c>
      <c r="O11" s="487">
        <f t="shared" si="0"/>
        <v>13</v>
      </c>
      <c r="P11" s="487">
        <f t="shared" si="0"/>
        <v>14</v>
      </c>
      <c r="Q11" s="487">
        <f t="shared" si="0"/>
        <v>15</v>
      </c>
      <c r="R11" s="487">
        <f t="shared" si="0"/>
        <v>16</v>
      </c>
      <c r="S11" s="487">
        <f t="shared" si="0"/>
        <v>17</v>
      </c>
      <c r="T11" s="487">
        <f t="shared" si="0"/>
        <v>18</v>
      </c>
      <c r="U11" s="487">
        <f t="shared" si="0"/>
        <v>19</v>
      </c>
      <c r="V11" s="487">
        <f t="shared" si="0"/>
        <v>20</v>
      </c>
      <c r="W11" s="487">
        <f t="shared" si="0"/>
        <v>21</v>
      </c>
      <c r="X11" s="487">
        <f t="shared" si="0"/>
        <v>22</v>
      </c>
      <c r="Y11" s="487">
        <f t="shared" si="0"/>
        <v>23</v>
      </c>
      <c r="Z11" s="491">
        <f t="shared" si="0"/>
        <v>24</v>
      </c>
      <c r="AA11" s="42" t="s">
        <v>58</v>
      </c>
      <c r="AB11" s="40" t="s">
        <v>59</v>
      </c>
      <c r="AC11" s="41" t="s">
        <v>60</v>
      </c>
      <c r="AD11" s="43" t="s">
        <v>61</v>
      </c>
      <c r="AF11" s="210" t="s">
        <v>114</v>
      </c>
      <c r="AG11" s="211" t="s">
        <v>115</v>
      </c>
      <c r="AH11" s="212" t="s">
        <v>116</v>
      </c>
    </row>
    <row r="12" spans="2:34" ht="12.75">
      <c r="B12" s="495"/>
      <c r="C12" s="486"/>
      <c r="D12" s="488"/>
      <c r="E12" s="488"/>
      <c r="F12" s="488"/>
      <c r="G12" s="488"/>
      <c r="H12" s="488"/>
      <c r="I12" s="488"/>
      <c r="J12" s="488"/>
      <c r="K12" s="488"/>
      <c r="L12" s="488"/>
      <c r="M12" s="488"/>
      <c r="N12" s="488"/>
      <c r="O12" s="488"/>
      <c r="P12" s="488"/>
      <c r="Q12" s="488"/>
      <c r="R12" s="488"/>
      <c r="S12" s="488"/>
      <c r="T12" s="488"/>
      <c r="U12" s="488"/>
      <c r="V12" s="488"/>
      <c r="W12" s="488"/>
      <c r="X12" s="488"/>
      <c r="Y12" s="488"/>
      <c r="Z12" s="492"/>
      <c r="AA12" s="46" t="s">
        <v>62</v>
      </c>
      <c r="AB12" s="44" t="s">
        <v>63</v>
      </c>
      <c r="AC12" s="45" t="s">
        <v>63</v>
      </c>
      <c r="AD12" s="47" t="s">
        <v>63</v>
      </c>
      <c r="AF12" s="213" t="s">
        <v>117</v>
      </c>
      <c r="AG12" s="214" t="s">
        <v>117</v>
      </c>
      <c r="AH12" s="215" t="s">
        <v>62</v>
      </c>
    </row>
    <row r="13" spans="2:34" ht="13.5" thickBot="1">
      <c r="B13" s="219"/>
      <c r="C13" s="117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9"/>
      <c r="AA13" s="57">
        <f aca="true" t="shared" si="1" ref="AA13:AA21">SUM(C13:Z13)</f>
        <v>0</v>
      </c>
      <c r="AB13" s="126"/>
      <c r="AC13" s="127"/>
      <c r="AD13" s="128"/>
      <c r="AF13" s="216">
        <f>MAX(C13:Z378)</f>
        <v>0</v>
      </c>
      <c r="AG13" s="217">
        <f>MIN(C13:Z378)</f>
        <v>0</v>
      </c>
      <c r="AH13" s="218">
        <f>MAX(AA13:AA378)</f>
        <v>0</v>
      </c>
    </row>
    <row r="14" spans="2:30" ht="13.5" thickTop="1">
      <c r="B14" s="220"/>
      <c r="C14" s="120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2"/>
      <c r="AA14" s="58">
        <f t="shared" si="1"/>
        <v>0</v>
      </c>
      <c r="AB14" s="129"/>
      <c r="AC14" s="130"/>
      <c r="AD14" s="131"/>
    </row>
    <row r="15" spans="2:30" ht="12.75">
      <c r="B15" s="220"/>
      <c r="C15" s="120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2"/>
      <c r="AA15" s="58">
        <f t="shared" si="1"/>
        <v>0</v>
      </c>
      <c r="AB15" s="129"/>
      <c r="AC15" s="130"/>
      <c r="AD15" s="131"/>
    </row>
    <row r="16" spans="2:30" ht="12.75">
      <c r="B16" s="220"/>
      <c r="C16" s="120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2"/>
      <c r="AA16" s="58">
        <f t="shared" si="1"/>
        <v>0</v>
      </c>
      <c r="AB16" s="129"/>
      <c r="AC16" s="130"/>
      <c r="AD16" s="131"/>
    </row>
    <row r="17" spans="2:30" ht="12.75">
      <c r="B17" s="220"/>
      <c r="C17" s="120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2"/>
      <c r="AA17" s="58">
        <f t="shared" si="1"/>
        <v>0</v>
      </c>
      <c r="AB17" s="129"/>
      <c r="AC17" s="130"/>
      <c r="AD17" s="131"/>
    </row>
    <row r="18" spans="2:30" ht="12.75">
      <c r="B18" s="220"/>
      <c r="C18" s="120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2"/>
      <c r="AA18" s="58">
        <f t="shared" si="1"/>
        <v>0</v>
      </c>
      <c r="AB18" s="129"/>
      <c r="AC18" s="130"/>
      <c r="AD18" s="131"/>
    </row>
    <row r="19" spans="2:30" ht="12.75">
      <c r="B19" s="220"/>
      <c r="C19" s="120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2"/>
      <c r="AA19" s="58">
        <f t="shared" si="1"/>
        <v>0</v>
      </c>
      <c r="AB19" s="129"/>
      <c r="AC19" s="130"/>
      <c r="AD19" s="131"/>
    </row>
    <row r="20" spans="2:30" ht="12.75">
      <c r="B20" s="220"/>
      <c r="C20" s="120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2"/>
      <c r="AA20" s="58">
        <f t="shared" si="1"/>
        <v>0</v>
      </c>
      <c r="AB20" s="129"/>
      <c r="AC20" s="130"/>
      <c r="AD20" s="131"/>
    </row>
    <row r="21" spans="2:30" ht="12.75">
      <c r="B21" s="220"/>
      <c r="C21" s="120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2"/>
      <c r="AA21" s="58">
        <f t="shared" si="1"/>
        <v>0</v>
      </c>
      <c r="AB21" s="129"/>
      <c r="AC21" s="130"/>
      <c r="AD21" s="131"/>
    </row>
    <row r="22" spans="2:30" ht="12.75">
      <c r="B22" s="220"/>
      <c r="C22" s="120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2"/>
      <c r="AA22" s="58">
        <f>SUM(C22:Z22)</f>
        <v>0</v>
      </c>
      <c r="AB22" s="129"/>
      <c r="AC22" s="130"/>
      <c r="AD22" s="131"/>
    </row>
    <row r="23" spans="2:30" ht="12.75">
      <c r="B23" s="220"/>
      <c r="C23" s="120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2"/>
      <c r="AA23" s="58">
        <f aca="true" t="shared" si="2" ref="AA23:AA86">SUM(C23:Z23)</f>
        <v>0</v>
      </c>
      <c r="AB23" s="129"/>
      <c r="AC23" s="130"/>
      <c r="AD23" s="131"/>
    </row>
    <row r="24" spans="2:30" ht="12.75">
      <c r="B24" s="220"/>
      <c r="C24" s="120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2"/>
      <c r="AA24" s="58">
        <f t="shared" si="2"/>
        <v>0</v>
      </c>
      <c r="AB24" s="129"/>
      <c r="AC24" s="130"/>
      <c r="AD24" s="131"/>
    </row>
    <row r="25" spans="2:30" ht="12.75">
      <c r="B25" s="220"/>
      <c r="C25" s="120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2"/>
      <c r="AA25" s="58">
        <f t="shared" si="2"/>
        <v>0</v>
      </c>
      <c r="AB25" s="129"/>
      <c r="AC25" s="130"/>
      <c r="AD25" s="131"/>
    </row>
    <row r="26" spans="2:30" ht="12.75">
      <c r="B26" s="220"/>
      <c r="C26" s="120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2"/>
      <c r="AA26" s="58">
        <f t="shared" si="2"/>
        <v>0</v>
      </c>
      <c r="AB26" s="129"/>
      <c r="AC26" s="130"/>
      <c r="AD26" s="131"/>
    </row>
    <row r="27" spans="2:30" ht="12.75">
      <c r="B27" s="220"/>
      <c r="C27" s="120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2"/>
      <c r="AA27" s="58">
        <f t="shared" si="2"/>
        <v>0</v>
      </c>
      <c r="AB27" s="129"/>
      <c r="AC27" s="130"/>
      <c r="AD27" s="131"/>
    </row>
    <row r="28" spans="2:30" ht="12.75">
      <c r="B28" s="220"/>
      <c r="C28" s="120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2"/>
      <c r="AA28" s="58">
        <f t="shared" si="2"/>
        <v>0</v>
      </c>
      <c r="AB28" s="129"/>
      <c r="AC28" s="130"/>
      <c r="AD28" s="131"/>
    </row>
    <row r="29" spans="2:30" ht="12.75">
      <c r="B29" s="220"/>
      <c r="C29" s="120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2"/>
      <c r="AA29" s="58">
        <f t="shared" si="2"/>
        <v>0</v>
      </c>
      <c r="AB29" s="129"/>
      <c r="AC29" s="130"/>
      <c r="AD29" s="131"/>
    </row>
    <row r="30" spans="2:30" ht="12.75">
      <c r="B30" s="220"/>
      <c r="C30" s="120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2"/>
      <c r="AA30" s="58">
        <f t="shared" si="2"/>
        <v>0</v>
      </c>
      <c r="AB30" s="129"/>
      <c r="AC30" s="130"/>
      <c r="AD30" s="131"/>
    </row>
    <row r="31" spans="2:30" ht="12.75">
      <c r="B31" s="220"/>
      <c r="C31" s="120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2"/>
      <c r="AA31" s="58">
        <f t="shared" si="2"/>
        <v>0</v>
      </c>
      <c r="AB31" s="129"/>
      <c r="AC31" s="130"/>
      <c r="AD31" s="131"/>
    </row>
    <row r="32" spans="2:30" ht="12.75">
      <c r="B32" s="220"/>
      <c r="C32" s="120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2"/>
      <c r="AA32" s="58">
        <f t="shared" si="2"/>
        <v>0</v>
      </c>
      <c r="AB32" s="129"/>
      <c r="AC32" s="130"/>
      <c r="AD32" s="131"/>
    </row>
    <row r="33" spans="2:30" ht="12.75">
      <c r="B33" s="220"/>
      <c r="C33" s="120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2"/>
      <c r="AA33" s="58">
        <f t="shared" si="2"/>
        <v>0</v>
      </c>
      <c r="AB33" s="129"/>
      <c r="AC33" s="130"/>
      <c r="AD33" s="131"/>
    </row>
    <row r="34" spans="2:30" ht="12.75">
      <c r="B34" s="220"/>
      <c r="C34" s="120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2"/>
      <c r="AA34" s="58">
        <f t="shared" si="2"/>
        <v>0</v>
      </c>
      <c r="AB34" s="129"/>
      <c r="AC34" s="130"/>
      <c r="AD34" s="131"/>
    </row>
    <row r="35" spans="2:30" ht="12.75">
      <c r="B35" s="220"/>
      <c r="C35" s="120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2"/>
      <c r="AA35" s="58">
        <f t="shared" si="2"/>
        <v>0</v>
      </c>
      <c r="AB35" s="129"/>
      <c r="AC35" s="130"/>
      <c r="AD35" s="131"/>
    </row>
    <row r="36" spans="2:30" ht="12.75">
      <c r="B36" s="220"/>
      <c r="C36" s="120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2"/>
      <c r="AA36" s="58">
        <f t="shared" si="2"/>
        <v>0</v>
      </c>
      <c r="AB36" s="129"/>
      <c r="AC36" s="130"/>
      <c r="AD36" s="131"/>
    </row>
    <row r="37" spans="2:30" ht="12.75">
      <c r="B37" s="220"/>
      <c r="C37" s="120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2"/>
      <c r="AA37" s="58">
        <f t="shared" si="2"/>
        <v>0</v>
      </c>
      <c r="AB37" s="129"/>
      <c r="AC37" s="130"/>
      <c r="AD37" s="131"/>
    </row>
    <row r="38" spans="2:30" ht="12.75">
      <c r="B38" s="220"/>
      <c r="C38" s="120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2"/>
      <c r="AA38" s="58">
        <f t="shared" si="2"/>
        <v>0</v>
      </c>
      <c r="AB38" s="129"/>
      <c r="AC38" s="130"/>
      <c r="AD38" s="131"/>
    </row>
    <row r="39" spans="2:30" ht="12.75">
      <c r="B39" s="220"/>
      <c r="C39" s="120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2"/>
      <c r="AA39" s="58">
        <f t="shared" si="2"/>
        <v>0</v>
      </c>
      <c r="AB39" s="129"/>
      <c r="AC39" s="130"/>
      <c r="AD39" s="131"/>
    </row>
    <row r="40" spans="2:30" ht="12.75">
      <c r="B40" s="220"/>
      <c r="C40" s="120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2"/>
      <c r="AA40" s="58">
        <f t="shared" si="2"/>
        <v>0</v>
      </c>
      <c r="AB40" s="129"/>
      <c r="AC40" s="130"/>
      <c r="AD40" s="131"/>
    </row>
    <row r="41" spans="2:30" ht="12.75">
      <c r="B41" s="220"/>
      <c r="C41" s="120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2"/>
      <c r="AA41" s="58">
        <f t="shared" si="2"/>
        <v>0</v>
      </c>
      <c r="AB41" s="129"/>
      <c r="AC41" s="130"/>
      <c r="AD41" s="131"/>
    </row>
    <row r="42" spans="2:30" ht="12.75">
      <c r="B42" s="220"/>
      <c r="C42" s="120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2"/>
      <c r="AA42" s="58">
        <f t="shared" si="2"/>
        <v>0</v>
      </c>
      <c r="AB42" s="129"/>
      <c r="AC42" s="130"/>
      <c r="AD42" s="131"/>
    </row>
    <row r="43" spans="2:30" ht="12.75">
      <c r="B43" s="220"/>
      <c r="C43" s="120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2"/>
      <c r="AA43" s="58">
        <f t="shared" si="2"/>
        <v>0</v>
      </c>
      <c r="AB43" s="129"/>
      <c r="AC43" s="130"/>
      <c r="AD43" s="131"/>
    </row>
    <row r="44" spans="2:30" ht="12.75">
      <c r="B44" s="220"/>
      <c r="C44" s="120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2"/>
      <c r="AA44" s="58">
        <f t="shared" si="2"/>
        <v>0</v>
      </c>
      <c r="AB44" s="129"/>
      <c r="AC44" s="130"/>
      <c r="AD44" s="131"/>
    </row>
    <row r="45" spans="2:30" ht="12.75">
      <c r="B45" s="220"/>
      <c r="C45" s="120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2"/>
      <c r="AA45" s="58">
        <f t="shared" si="2"/>
        <v>0</v>
      </c>
      <c r="AB45" s="129"/>
      <c r="AC45" s="130"/>
      <c r="AD45" s="131"/>
    </row>
    <row r="46" spans="2:30" ht="12.75">
      <c r="B46" s="220"/>
      <c r="C46" s="120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2"/>
      <c r="AA46" s="58">
        <f t="shared" si="2"/>
        <v>0</v>
      </c>
      <c r="AB46" s="129"/>
      <c r="AC46" s="130"/>
      <c r="AD46" s="131"/>
    </row>
    <row r="47" spans="2:30" ht="12.75">
      <c r="B47" s="220"/>
      <c r="C47" s="120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2"/>
      <c r="AA47" s="58">
        <f t="shared" si="2"/>
        <v>0</v>
      </c>
      <c r="AB47" s="129"/>
      <c r="AC47" s="130"/>
      <c r="AD47" s="131"/>
    </row>
    <row r="48" spans="2:30" ht="12.75">
      <c r="B48" s="220"/>
      <c r="C48" s="120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2"/>
      <c r="AA48" s="58">
        <f t="shared" si="2"/>
        <v>0</v>
      </c>
      <c r="AB48" s="129"/>
      <c r="AC48" s="130"/>
      <c r="AD48" s="131"/>
    </row>
    <row r="49" spans="2:30" ht="12.75">
      <c r="B49" s="220"/>
      <c r="C49" s="120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2"/>
      <c r="AA49" s="58">
        <f t="shared" si="2"/>
        <v>0</v>
      </c>
      <c r="AB49" s="129"/>
      <c r="AC49" s="130"/>
      <c r="AD49" s="131"/>
    </row>
    <row r="50" spans="2:30" ht="12.75">
      <c r="B50" s="220"/>
      <c r="C50" s="120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2"/>
      <c r="AA50" s="58">
        <f t="shared" si="2"/>
        <v>0</v>
      </c>
      <c r="AB50" s="129"/>
      <c r="AC50" s="130"/>
      <c r="AD50" s="131"/>
    </row>
    <row r="51" spans="2:30" ht="12.75">
      <c r="B51" s="220"/>
      <c r="C51" s="120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2"/>
      <c r="AA51" s="58">
        <f t="shared" si="2"/>
        <v>0</v>
      </c>
      <c r="AB51" s="129"/>
      <c r="AC51" s="130"/>
      <c r="AD51" s="131"/>
    </row>
    <row r="52" spans="2:30" ht="12.75">
      <c r="B52" s="220"/>
      <c r="C52" s="120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2"/>
      <c r="AA52" s="58">
        <f t="shared" si="2"/>
        <v>0</v>
      </c>
      <c r="AB52" s="129"/>
      <c r="AC52" s="130"/>
      <c r="AD52" s="131"/>
    </row>
    <row r="53" spans="2:30" ht="12.75">
      <c r="B53" s="220"/>
      <c r="C53" s="120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2"/>
      <c r="AA53" s="58">
        <f t="shared" si="2"/>
        <v>0</v>
      </c>
      <c r="AB53" s="129"/>
      <c r="AC53" s="130"/>
      <c r="AD53" s="131"/>
    </row>
    <row r="54" spans="2:30" ht="12.75">
      <c r="B54" s="220"/>
      <c r="C54" s="120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2"/>
      <c r="AA54" s="58">
        <f t="shared" si="2"/>
        <v>0</v>
      </c>
      <c r="AB54" s="129"/>
      <c r="AC54" s="130"/>
      <c r="AD54" s="131"/>
    </row>
    <row r="55" spans="2:30" ht="12.75">
      <c r="B55" s="220"/>
      <c r="C55" s="120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2"/>
      <c r="AA55" s="58">
        <f t="shared" si="2"/>
        <v>0</v>
      </c>
      <c r="AB55" s="129"/>
      <c r="AC55" s="130"/>
      <c r="AD55" s="131"/>
    </row>
    <row r="56" spans="2:30" ht="12.75">
      <c r="B56" s="220"/>
      <c r="C56" s="120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2"/>
      <c r="AA56" s="58">
        <f t="shared" si="2"/>
        <v>0</v>
      </c>
      <c r="AB56" s="129"/>
      <c r="AC56" s="130"/>
      <c r="AD56" s="131"/>
    </row>
    <row r="57" spans="2:30" ht="12.75">
      <c r="B57" s="220"/>
      <c r="C57" s="120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2"/>
      <c r="AA57" s="58">
        <f t="shared" si="2"/>
        <v>0</v>
      </c>
      <c r="AB57" s="129"/>
      <c r="AC57" s="130"/>
      <c r="AD57" s="131"/>
    </row>
    <row r="58" spans="2:30" ht="12.75">
      <c r="B58" s="220"/>
      <c r="C58" s="120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2"/>
      <c r="AA58" s="58">
        <f t="shared" si="2"/>
        <v>0</v>
      </c>
      <c r="AB58" s="129"/>
      <c r="AC58" s="130"/>
      <c r="AD58" s="131"/>
    </row>
    <row r="59" spans="2:30" ht="12.75">
      <c r="B59" s="220"/>
      <c r="C59" s="120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2"/>
      <c r="AA59" s="58">
        <f t="shared" si="2"/>
        <v>0</v>
      </c>
      <c r="AB59" s="129"/>
      <c r="AC59" s="130"/>
      <c r="AD59" s="131"/>
    </row>
    <row r="60" spans="2:30" ht="12.75">
      <c r="B60" s="220"/>
      <c r="C60" s="120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2"/>
      <c r="AA60" s="58">
        <f t="shared" si="2"/>
        <v>0</v>
      </c>
      <c r="AB60" s="129"/>
      <c r="AC60" s="130"/>
      <c r="AD60" s="131"/>
    </row>
    <row r="61" spans="2:30" ht="12.75">
      <c r="B61" s="220"/>
      <c r="C61" s="120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2"/>
      <c r="AA61" s="58">
        <f t="shared" si="2"/>
        <v>0</v>
      </c>
      <c r="AB61" s="129"/>
      <c r="AC61" s="130"/>
      <c r="AD61" s="131"/>
    </row>
    <row r="62" spans="2:30" ht="12.75">
      <c r="B62" s="220"/>
      <c r="C62" s="120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2"/>
      <c r="AA62" s="58">
        <f t="shared" si="2"/>
        <v>0</v>
      </c>
      <c r="AB62" s="129"/>
      <c r="AC62" s="130"/>
      <c r="AD62" s="131"/>
    </row>
    <row r="63" spans="2:30" ht="12.75">
      <c r="B63" s="220"/>
      <c r="C63" s="120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2"/>
      <c r="AA63" s="58">
        <f t="shared" si="2"/>
        <v>0</v>
      </c>
      <c r="AB63" s="129"/>
      <c r="AC63" s="130"/>
      <c r="AD63" s="131"/>
    </row>
    <row r="64" spans="2:30" ht="12.75">
      <c r="B64" s="220"/>
      <c r="C64" s="120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2"/>
      <c r="AA64" s="58">
        <f t="shared" si="2"/>
        <v>0</v>
      </c>
      <c r="AB64" s="129"/>
      <c r="AC64" s="130"/>
      <c r="AD64" s="131"/>
    </row>
    <row r="65" spans="2:30" ht="12.75">
      <c r="B65" s="220"/>
      <c r="C65" s="120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2"/>
      <c r="AA65" s="58">
        <f t="shared" si="2"/>
        <v>0</v>
      </c>
      <c r="AB65" s="129"/>
      <c r="AC65" s="130"/>
      <c r="AD65" s="131"/>
    </row>
    <row r="66" spans="2:30" ht="12.75">
      <c r="B66" s="220"/>
      <c r="C66" s="120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2"/>
      <c r="AA66" s="58">
        <f t="shared" si="2"/>
        <v>0</v>
      </c>
      <c r="AB66" s="129"/>
      <c r="AC66" s="130"/>
      <c r="AD66" s="131"/>
    </row>
    <row r="67" spans="2:30" ht="12.75">
      <c r="B67" s="220"/>
      <c r="C67" s="120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2"/>
      <c r="AA67" s="58">
        <f t="shared" si="2"/>
        <v>0</v>
      </c>
      <c r="AB67" s="129"/>
      <c r="AC67" s="130"/>
      <c r="AD67" s="131"/>
    </row>
    <row r="68" spans="2:30" ht="12.75">
      <c r="B68" s="220"/>
      <c r="C68" s="120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2"/>
      <c r="AA68" s="58">
        <f t="shared" si="2"/>
        <v>0</v>
      </c>
      <c r="AB68" s="129"/>
      <c r="AC68" s="130"/>
      <c r="AD68" s="131"/>
    </row>
    <row r="69" spans="2:30" ht="12.75">
      <c r="B69" s="220"/>
      <c r="C69" s="120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2"/>
      <c r="AA69" s="58">
        <f t="shared" si="2"/>
        <v>0</v>
      </c>
      <c r="AB69" s="129"/>
      <c r="AC69" s="130"/>
      <c r="AD69" s="131"/>
    </row>
    <row r="70" spans="2:30" ht="12.75">
      <c r="B70" s="220"/>
      <c r="C70" s="120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2"/>
      <c r="AA70" s="58">
        <f t="shared" si="2"/>
        <v>0</v>
      </c>
      <c r="AB70" s="129"/>
      <c r="AC70" s="130"/>
      <c r="AD70" s="131"/>
    </row>
    <row r="71" spans="2:30" ht="12.75">
      <c r="B71" s="220"/>
      <c r="C71" s="120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2"/>
      <c r="AA71" s="58">
        <f t="shared" si="2"/>
        <v>0</v>
      </c>
      <c r="AB71" s="129"/>
      <c r="AC71" s="130"/>
      <c r="AD71" s="131"/>
    </row>
    <row r="72" spans="2:30" ht="12.75">
      <c r="B72" s="220"/>
      <c r="C72" s="120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2"/>
      <c r="AA72" s="58">
        <f t="shared" si="2"/>
        <v>0</v>
      </c>
      <c r="AB72" s="129"/>
      <c r="AC72" s="130"/>
      <c r="AD72" s="131"/>
    </row>
    <row r="73" spans="2:30" ht="12.75">
      <c r="B73" s="220"/>
      <c r="C73" s="120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2"/>
      <c r="AA73" s="58">
        <f t="shared" si="2"/>
        <v>0</v>
      </c>
      <c r="AB73" s="129"/>
      <c r="AC73" s="130"/>
      <c r="AD73" s="131"/>
    </row>
    <row r="74" spans="2:30" ht="12.75">
      <c r="B74" s="220"/>
      <c r="C74" s="120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2"/>
      <c r="AA74" s="58">
        <f t="shared" si="2"/>
        <v>0</v>
      </c>
      <c r="AB74" s="129"/>
      <c r="AC74" s="130"/>
      <c r="AD74" s="131"/>
    </row>
    <row r="75" spans="2:30" ht="12.75">
      <c r="B75" s="220"/>
      <c r="C75" s="120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2"/>
      <c r="AA75" s="58">
        <f t="shared" si="2"/>
        <v>0</v>
      </c>
      <c r="AB75" s="129"/>
      <c r="AC75" s="130"/>
      <c r="AD75" s="131"/>
    </row>
    <row r="76" spans="2:30" ht="12.75">
      <c r="B76" s="220"/>
      <c r="C76" s="120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2"/>
      <c r="AA76" s="58">
        <f t="shared" si="2"/>
        <v>0</v>
      </c>
      <c r="AB76" s="129"/>
      <c r="AC76" s="130"/>
      <c r="AD76" s="131"/>
    </row>
    <row r="77" spans="2:30" ht="12.75">
      <c r="B77" s="220"/>
      <c r="C77" s="120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2"/>
      <c r="AA77" s="58">
        <f t="shared" si="2"/>
        <v>0</v>
      </c>
      <c r="AB77" s="129"/>
      <c r="AC77" s="130"/>
      <c r="AD77" s="131"/>
    </row>
    <row r="78" spans="2:30" ht="12.75">
      <c r="B78" s="220"/>
      <c r="C78" s="120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2"/>
      <c r="AA78" s="58">
        <f t="shared" si="2"/>
        <v>0</v>
      </c>
      <c r="AB78" s="129"/>
      <c r="AC78" s="130"/>
      <c r="AD78" s="131"/>
    </row>
    <row r="79" spans="2:30" ht="12.75">
      <c r="B79" s="220"/>
      <c r="C79" s="120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2"/>
      <c r="AA79" s="58">
        <f t="shared" si="2"/>
        <v>0</v>
      </c>
      <c r="AB79" s="129"/>
      <c r="AC79" s="130"/>
      <c r="AD79" s="131"/>
    </row>
    <row r="80" spans="2:30" ht="12.75">
      <c r="B80" s="220"/>
      <c r="C80" s="120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2"/>
      <c r="AA80" s="58">
        <f t="shared" si="2"/>
        <v>0</v>
      </c>
      <c r="AB80" s="129"/>
      <c r="AC80" s="130"/>
      <c r="AD80" s="131"/>
    </row>
    <row r="81" spans="2:30" ht="12.75">
      <c r="B81" s="220"/>
      <c r="C81" s="120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2"/>
      <c r="AA81" s="58">
        <f t="shared" si="2"/>
        <v>0</v>
      </c>
      <c r="AB81" s="129"/>
      <c r="AC81" s="130"/>
      <c r="AD81" s="131"/>
    </row>
    <row r="82" spans="2:30" ht="12.75">
      <c r="B82" s="220"/>
      <c r="C82" s="120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2"/>
      <c r="AA82" s="58">
        <f t="shared" si="2"/>
        <v>0</v>
      </c>
      <c r="AB82" s="129"/>
      <c r="AC82" s="130"/>
      <c r="AD82" s="131"/>
    </row>
    <row r="83" spans="2:30" ht="12.75">
      <c r="B83" s="220"/>
      <c r="C83" s="120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2"/>
      <c r="AA83" s="58">
        <f t="shared" si="2"/>
        <v>0</v>
      </c>
      <c r="AB83" s="129"/>
      <c r="AC83" s="130"/>
      <c r="AD83" s="131"/>
    </row>
    <row r="84" spans="2:30" ht="12.75">
      <c r="B84" s="220"/>
      <c r="C84" s="120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2"/>
      <c r="AA84" s="58">
        <f t="shared" si="2"/>
        <v>0</v>
      </c>
      <c r="AB84" s="129"/>
      <c r="AC84" s="130"/>
      <c r="AD84" s="131"/>
    </row>
    <row r="85" spans="2:30" ht="12.75">
      <c r="B85" s="220"/>
      <c r="C85" s="120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2"/>
      <c r="AA85" s="58">
        <f t="shared" si="2"/>
        <v>0</v>
      </c>
      <c r="AB85" s="129"/>
      <c r="AC85" s="130"/>
      <c r="AD85" s="131"/>
    </row>
    <row r="86" spans="2:30" ht="12.75">
      <c r="B86" s="220"/>
      <c r="C86" s="120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2"/>
      <c r="AA86" s="58">
        <f t="shared" si="2"/>
        <v>0</v>
      </c>
      <c r="AB86" s="129"/>
      <c r="AC86" s="130"/>
      <c r="AD86" s="131"/>
    </row>
    <row r="87" spans="2:30" ht="12.75">
      <c r="B87" s="220"/>
      <c r="C87" s="120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2"/>
      <c r="AA87" s="58">
        <f aca="true" t="shared" si="3" ref="AA87:AA150">SUM(C87:Z87)</f>
        <v>0</v>
      </c>
      <c r="AB87" s="129"/>
      <c r="AC87" s="130"/>
      <c r="AD87" s="131"/>
    </row>
    <row r="88" spans="2:30" ht="12.75">
      <c r="B88" s="220"/>
      <c r="C88" s="120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2"/>
      <c r="AA88" s="58">
        <f t="shared" si="3"/>
        <v>0</v>
      </c>
      <c r="AB88" s="129"/>
      <c r="AC88" s="130"/>
      <c r="AD88" s="131"/>
    </row>
    <row r="89" spans="2:30" ht="12.75">
      <c r="B89" s="220"/>
      <c r="C89" s="120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2"/>
      <c r="AA89" s="58">
        <f t="shared" si="3"/>
        <v>0</v>
      </c>
      <c r="AB89" s="129"/>
      <c r="AC89" s="130"/>
      <c r="AD89" s="131"/>
    </row>
    <row r="90" spans="2:30" ht="12.75">
      <c r="B90" s="220"/>
      <c r="C90" s="120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2"/>
      <c r="AA90" s="58">
        <f t="shared" si="3"/>
        <v>0</v>
      </c>
      <c r="AB90" s="129"/>
      <c r="AC90" s="130"/>
      <c r="AD90" s="131"/>
    </row>
    <row r="91" spans="2:30" ht="12.75">
      <c r="B91" s="220"/>
      <c r="C91" s="120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2"/>
      <c r="AA91" s="58">
        <f t="shared" si="3"/>
        <v>0</v>
      </c>
      <c r="AB91" s="129"/>
      <c r="AC91" s="130"/>
      <c r="AD91" s="131"/>
    </row>
    <row r="92" spans="2:30" ht="12.75">
      <c r="B92" s="220"/>
      <c r="C92" s="120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2"/>
      <c r="AA92" s="58">
        <f t="shared" si="3"/>
        <v>0</v>
      </c>
      <c r="AB92" s="129"/>
      <c r="AC92" s="130"/>
      <c r="AD92" s="131"/>
    </row>
    <row r="93" spans="2:30" ht="12.75">
      <c r="B93" s="220"/>
      <c r="C93" s="120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2"/>
      <c r="AA93" s="58">
        <f t="shared" si="3"/>
        <v>0</v>
      </c>
      <c r="AB93" s="129"/>
      <c r="AC93" s="130"/>
      <c r="AD93" s="131"/>
    </row>
    <row r="94" spans="2:30" ht="12.75">
      <c r="B94" s="220"/>
      <c r="C94" s="120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2"/>
      <c r="AA94" s="58">
        <f t="shared" si="3"/>
        <v>0</v>
      </c>
      <c r="AB94" s="129"/>
      <c r="AC94" s="130"/>
      <c r="AD94" s="131"/>
    </row>
    <row r="95" spans="2:30" ht="12.75">
      <c r="B95" s="220"/>
      <c r="C95" s="120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2"/>
      <c r="AA95" s="58">
        <f t="shared" si="3"/>
        <v>0</v>
      </c>
      <c r="AB95" s="129"/>
      <c r="AC95" s="130"/>
      <c r="AD95" s="131"/>
    </row>
    <row r="96" spans="2:30" ht="12.75">
      <c r="B96" s="220"/>
      <c r="C96" s="120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2"/>
      <c r="AA96" s="58">
        <f t="shared" si="3"/>
        <v>0</v>
      </c>
      <c r="AB96" s="129"/>
      <c r="AC96" s="130"/>
      <c r="AD96" s="131"/>
    </row>
    <row r="97" spans="2:30" ht="12.75">
      <c r="B97" s="220"/>
      <c r="C97" s="120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2"/>
      <c r="AA97" s="58">
        <f t="shared" si="3"/>
        <v>0</v>
      </c>
      <c r="AB97" s="129"/>
      <c r="AC97" s="130"/>
      <c r="AD97" s="131"/>
    </row>
    <row r="98" spans="2:30" ht="12.75">
      <c r="B98" s="220"/>
      <c r="C98" s="120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2"/>
      <c r="AA98" s="58">
        <f t="shared" si="3"/>
        <v>0</v>
      </c>
      <c r="AB98" s="129"/>
      <c r="AC98" s="130"/>
      <c r="AD98" s="131"/>
    </row>
    <row r="99" spans="2:30" ht="12.75">
      <c r="B99" s="220"/>
      <c r="C99" s="120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2"/>
      <c r="AA99" s="58">
        <f t="shared" si="3"/>
        <v>0</v>
      </c>
      <c r="AB99" s="129"/>
      <c r="AC99" s="130"/>
      <c r="AD99" s="131"/>
    </row>
    <row r="100" spans="2:30" ht="12.75">
      <c r="B100" s="220"/>
      <c r="C100" s="120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2"/>
      <c r="AA100" s="58">
        <f t="shared" si="3"/>
        <v>0</v>
      </c>
      <c r="AB100" s="129"/>
      <c r="AC100" s="130"/>
      <c r="AD100" s="131"/>
    </row>
    <row r="101" spans="2:30" ht="12.75">
      <c r="B101" s="220"/>
      <c r="C101" s="120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2"/>
      <c r="AA101" s="58">
        <f t="shared" si="3"/>
        <v>0</v>
      </c>
      <c r="AB101" s="129"/>
      <c r="AC101" s="130"/>
      <c r="AD101" s="131"/>
    </row>
    <row r="102" spans="2:30" ht="12.75">
      <c r="B102" s="220"/>
      <c r="C102" s="120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2"/>
      <c r="AA102" s="58">
        <f t="shared" si="3"/>
        <v>0</v>
      </c>
      <c r="AB102" s="129"/>
      <c r="AC102" s="130"/>
      <c r="AD102" s="131"/>
    </row>
    <row r="103" spans="2:30" ht="12.75">
      <c r="B103" s="220"/>
      <c r="C103" s="120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2"/>
      <c r="AA103" s="58">
        <f t="shared" si="3"/>
        <v>0</v>
      </c>
      <c r="AB103" s="129"/>
      <c r="AC103" s="130"/>
      <c r="AD103" s="131"/>
    </row>
    <row r="104" spans="2:30" ht="12.75">
      <c r="B104" s="220"/>
      <c r="C104" s="120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2"/>
      <c r="AA104" s="58">
        <f t="shared" si="3"/>
        <v>0</v>
      </c>
      <c r="AB104" s="129"/>
      <c r="AC104" s="130"/>
      <c r="AD104" s="131"/>
    </row>
    <row r="105" spans="2:30" ht="12.75">
      <c r="B105" s="220"/>
      <c r="C105" s="120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2"/>
      <c r="AA105" s="58">
        <f t="shared" si="3"/>
        <v>0</v>
      </c>
      <c r="AB105" s="129"/>
      <c r="AC105" s="130"/>
      <c r="AD105" s="131"/>
    </row>
    <row r="106" spans="2:30" ht="12.75">
      <c r="B106" s="220"/>
      <c r="C106" s="120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2"/>
      <c r="AA106" s="58">
        <f t="shared" si="3"/>
        <v>0</v>
      </c>
      <c r="AB106" s="129"/>
      <c r="AC106" s="130"/>
      <c r="AD106" s="131"/>
    </row>
    <row r="107" spans="2:30" ht="12.75">
      <c r="B107" s="220"/>
      <c r="C107" s="120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2"/>
      <c r="AA107" s="58">
        <f t="shared" si="3"/>
        <v>0</v>
      </c>
      <c r="AB107" s="129"/>
      <c r="AC107" s="130"/>
      <c r="AD107" s="131"/>
    </row>
    <row r="108" spans="2:30" ht="12.75">
      <c r="B108" s="220"/>
      <c r="C108" s="120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2"/>
      <c r="AA108" s="58">
        <f t="shared" si="3"/>
        <v>0</v>
      </c>
      <c r="AB108" s="129"/>
      <c r="AC108" s="130"/>
      <c r="AD108" s="131"/>
    </row>
    <row r="109" spans="2:30" ht="12.75">
      <c r="B109" s="220"/>
      <c r="C109" s="120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2"/>
      <c r="AA109" s="58">
        <f t="shared" si="3"/>
        <v>0</v>
      </c>
      <c r="AB109" s="129"/>
      <c r="AC109" s="130"/>
      <c r="AD109" s="131"/>
    </row>
    <row r="110" spans="2:30" ht="12.75">
      <c r="B110" s="220"/>
      <c r="C110" s="120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2"/>
      <c r="AA110" s="58">
        <f t="shared" si="3"/>
        <v>0</v>
      </c>
      <c r="AB110" s="129"/>
      <c r="AC110" s="130"/>
      <c r="AD110" s="131"/>
    </row>
    <row r="111" spans="2:30" ht="12.75">
      <c r="B111" s="220"/>
      <c r="C111" s="120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2"/>
      <c r="AA111" s="58">
        <f t="shared" si="3"/>
        <v>0</v>
      </c>
      <c r="AB111" s="129"/>
      <c r="AC111" s="130"/>
      <c r="AD111" s="131"/>
    </row>
    <row r="112" spans="2:30" ht="12.75">
      <c r="B112" s="220"/>
      <c r="C112" s="120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2"/>
      <c r="AA112" s="58">
        <f t="shared" si="3"/>
        <v>0</v>
      </c>
      <c r="AB112" s="129"/>
      <c r="AC112" s="130"/>
      <c r="AD112" s="131"/>
    </row>
    <row r="113" spans="2:30" ht="12.75">
      <c r="B113" s="220"/>
      <c r="C113" s="120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2"/>
      <c r="AA113" s="58">
        <f t="shared" si="3"/>
        <v>0</v>
      </c>
      <c r="AB113" s="129"/>
      <c r="AC113" s="130"/>
      <c r="AD113" s="131"/>
    </row>
    <row r="114" spans="2:30" ht="12.75">
      <c r="B114" s="220"/>
      <c r="C114" s="120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2"/>
      <c r="AA114" s="58">
        <f t="shared" si="3"/>
        <v>0</v>
      </c>
      <c r="AB114" s="129"/>
      <c r="AC114" s="130"/>
      <c r="AD114" s="131"/>
    </row>
    <row r="115" spans="2:30" ht="12.75">
      <c r="B115" s="220"/>
      <c r="C115" s="120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2"/>
      <c r="AA115" s="58">
        <f t="shared" si="3"/>
        <v>0</v>
      </c>
      <c r="AB115" s="129"/>
      <c r="AC115" s="130"/>
      <c r="AD115" s="131"/>
    </row>
    <row r="116" spans="2:30" ht="12.75">
      <c r="B116" s="220"/>
      <c r="C116" s="120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2"/>
      <c r="AA116" s="58">
        <f t="shared" si="3"/>
        <v>0</v>
      </c>
      <c r="AB116" s="129"/>
      <c r="AC116" s="130"/>
      <c r="AD116" s="131"/>
    </row>
    <row r="117" spans="2:30" ht="12.75">
      <c r="B117" s="220"/>
      <c r="C117" s="120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2"/>
      <c r="AA117" s="58">
        <f t="shared" si="3"/>
        <v>0</v>
      </c>
      <c r="AB117" s="129"/>
      <c r="AC117" s="130"/>
      <c r="AD117" s="131"/>
    </row>
    <row r="118" spans="2:30" ht="12.75">
      <c r="B118" s="220"/>
      <c r="C118" s="120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2"/>
      <c r="AA118" s="58">
        <f t="shared" si="3"/>
        <v>0</v>
      </c>
      <c r="AB118" s="129"/>
      <c r="AC118" s="130"/>
      <c r="AD118" s="131"/>
    </row>
    <row r="119" spans="2:30" ht="12.75">
      <c r="B119" s="220"/>
      <c r="C119" s="120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2"/>
      <c r="AA119" s="58">
        <f t="shared" si="3"/>
        <v>0</v>
      </c>
      <c r="AB119" s="129"/>
      <c r="AC119" s="130"/>
      <c r="AD119" s="131"/>
    </row>
    <row r="120" spans="2:30" ht="12.75">
      <c r="B120" s="220"/>
      <c r="C120" s="120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2"/>
      <c r="AA120" s="58">
        <f t="shared" si="3"/>
        <v>0</v>
      </c>
      <c r="AB120" s="129"/>
      <c r="AC120" s="130"/>
      <c r="AD120" s="131"/>
    </row>
    <row r="121" spans="2:30" ht="12.75">
      <c r="B121" s="220"/>
      <c r="C121" s="120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2"/>
      <c r="AA121" s="58">
        <f t="shared" si="3"/>
        <v>0</v>
      </c>
      <c r="AB121" s="129"/>
      <c r="AC121" s="130"/>
      <c r="AD121" s="131"/>
    </row>
    <row r="122" spans="2:30" ht="12.75">
      <c r="B122" s="220"/>
      <c r="C122" s="120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2"/>
      <c r="AA122" s="58">
        <f t="shared" si="3"/>
        <v>0</v>
      </c>
      <c r="AB122" s="129"/>
      <c r="AC122" s="130"/>
      <c r="AD122" s="131"/>
    </row>
    <row r="123" spans="2:30" ht="12.75">
      <c r="B123" s="220"/>
      <c r="C123" s="120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2"/>
      <c r="AA123" s="58">
        <f t="shared" si="3"/>
        <v>0</v>
      </c>
      <c r="AB123" s="129"/>
      <c r="AC123" s="130"/>
      <c r="AD123" s="131"/>
    </row>
    <row r="124" spans="2:30" ht="12.75">
      <c r="B124" s="220"/>
      <c r="C124" s="120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2"/>
      <c r="AA124" s="58">
        <f t="shared" si="3"/>
        <v>0</v>
      </c>
      <c r="AB124" s="129"/>
      <c r="AC124" s="130"/>
      <c r="AD124" s="131"/>
    </row>
    <row r="125" spans="2:30" ht="12.75">
      <c r="B125" s="220"/>
      <c r="C125" s="120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2"/>
      <c r="AA125" s="58">
        <f t="shared" si="3"/>
        <v>0</v>
      </c>
      <c r="AB125" s="129"/>
      <c r="AC125" s="130"/>
      <c r="AD125" s="131"/>
    </row>
    <row r="126" spans="2:30" ht="12.75">
      <c r="B126" s="220"/>
      <c r="C126" s="120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2"/>
      <c r="AA126" s="58">
        <f t="shared" si="3"/>
        <v>0</v>
      </c>
      <c r="AB126" s="129"/>
      <c r="AC126" s="130"/>
      <c r="AD126" s="131"/>
    </row>
    <row r="127" spans="2:30" ht="12.75">
      <c r="B127" s="220"/>
      <c r="C127" s="120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2"/>
      <c r="AA127" s="58">
        <f t="shared" si="3"/>
        <v>0</v>
      </c>
      <c r="AB127" s="129"/>
      <c r="AC127" s="130"/>
      <c r="AD127" s="131"/>
    </row>
    <row r="128" spans="2:30" ht="12.75">
      <c r="B128" s="220"/>
      <c r="C128" s="120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2"/>
      <c r="AA128" s="58">
        <f t="shared" si="3"/>
        <v>0</v>
      </c>
      <c r="AB128" s="129"/>
      <c r="AC128" s="130"/>
      <c r="AD128" s="131"/>
    </row>
    <row r="129" spans="2:30" ht="12.75">
      <c r="B129" s="220"/>
      <c r="C129" s="120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2"/>
      <c r="AA129" s="58">
        <f t="shared" si="3"/>
        <v>0</v>
      </c>
      <c r="AB129" s="129"/>
      <c r="AC129" s="130"/>
      <c r="AD129" s="131"/>
    </row>
    <row r="130" spans="2:30" ht="12.75">
      <c r="B130" s="220"/>
      <c r="C130" s="120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2"/>
      <c r="AA130" s="58">
        <f t="shared" si="3"/>
        <v>0</v>
      </c>
      <c r="AB130" s="129"/>
      <c r="AC130" s="130"/>
      <c r="AD130" s="131"/>
    </row>
    <row r="131" spans="2:30" ht="12.75">
      <c r="B131" s="220"/>
      <c r="C131" s="120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2"/>
      <c r="AA131" s="58">
        <f t="shared" si="3"/>
        <v>0</v>
      </c>
      <c r="AB131" s="129"/>
      <c r="AC131" s="130"/>
      <c r="AD131" s="131"/>
    </row>
    <row r="132" spans="2:30" ht="12.75">
      <c r="B132" s="220"/>
      <c r="C132" s="120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2"/>
      <c r="AA132" s="58">
        <f t="shared" si="3"/>
        <v>0</v>
      </c>
      <c r="AB132" s="129"/>
      <c r="AC132" s="130"/>
      <c r="AD132" s="131"/>
    </row>
    <row r="133" spans="2:30" ht="12.75">
      <c r="B133" s="220"/>
      <c r="C133" s="120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2"/>
      <c r="AA133" s="58">
        <f t="shared" si="3"/>
        <v>0</v>
      </c>
      <c r="AB133" s="129"/>
      <c r="AC133" s="130"/>
      <c r="AD133" s="131"/>
    </row>
    <row r="134" spans="2:30" ht="12.75">
      <c r="B134" s="220"/>
      <c r="C134" s="120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2"/>
      <c r="AA134" s="58">
        <f t="shared" si="3"/>
        <v>0</v>
      </c>
      <c r="AB134" s="129"/>
      <c r="AC134" s="130"/>
      <c r="AD134" s="131"/>
    </row>
    <row r="135" spans="2:30" ht="12.75">
      <c r="B135" s="220"/>
      <c r="C135" s="120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2"/>
      <c r="AA135" s="58">
        <f t="shared" si="3"/>
        <v>0</v>
      </c>
      <c r="AB135" s="129"/>
      <c r="AC135" s="130"/>
      <c r="AD135" s="131"/>
    </row>
    <row r="136" spans="2:30" ht="12.75">
      <c r="B136" s="220"/>
      <c r="C136" s="120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2"/>
      <c r="AA136" s="58">
        <f t="shared" si="3"/>
        <v>0</v>
      </c>
      <c r="AB136" s="129"/>
      <c r="AC136" s="130"/>
      <c r="AD136" s="131"/>
    </row>
    <row r="137" spans="2:30" ht="12.75">
      <c r="B137" s="220"/>
      <c r="C137" s="120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2"/>
      <c r="AA137" s="58">
        <f t="shared" si="3"/>
        <v>0</v>
      </c>
      <c r="AB137" s="129"/>
      <c r="AC137" s="130"/>
      <c r="AD137" s="131"/>
    </row>
    <row r="138" spans="2:30" ht="12.75">
      <c r="B138" s="220"/>
      <c r="C138" s="120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2"/>
      <c r="AA138" s="58">
        <f t="shared" si="3"/>
        <v>0</v>
      </c>
      <c r="AB138" s="129"/>
      <c r="AC138" s="130"/>
      <c r="AD138" s="131"/>
    </row>
    <row r="139" spans="2:30" ht="12.75">
      <c r="B139" s="220"/>
      <c r="C139" s="120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2"/>
      <c r="AA139" s="58">
        <f t="shared" si="3"/>
        <v>0</v>
      </c>
      <c r="AB139" s="129"/>
      <c r="AC139" s="130"/>
      <c r="AD139" s="131"/>
    </row>
    <row r="140" spans="2:30" ht="12.75">
      <c r="B140" s="220"/>
      <c r="C140" s="120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2"/>
      <c r="AA140" s="58">
        <f t="shared" si="3"/>
        <v>0</v>
      </c>
      <c r="AB140" s="129"/>
      <c r="AC140" s="130"/>
      <c r="AD140" s="131"/>
    </row>
    <row r="141" spans="2:30" ht="12.75">
      <c r="B141" s="220"/>
      <c r="C141" s="120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2"/>
      <c r="AA141" s="58">
        <f t="shared" si="3"/>
        <v>0</v>
      </c>
      <c r="AB141" s="129"/>
      <c r="AC141" s="130"/>
      <c r="AD141" s="131"/>
    </row>
    <row r="142" spans="2:30" ht="12.75">
      <c r="B142" s="220"/>
      <c r="C142" s="120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2"/>
      <c r="AA142" s="58">
        <f t="shared" si="3"/>
        <v>0</v>
      </c>
      <c r="AB142" s="129"/>
      <c r="AC142" s="130"/>
      <c r="AD142" s="131"/>
    </row>
    <row r="143" spans="2:30" ht="12.75">
      <c r="B143" s="220"/>
      <c r="C143" s="120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2"/>
      <c r="AA143" s="58">
        <f t="shared" si="3"/>
        <v>0</v>
      </c>
      <c r="AB143" s="129"/>
      <c r="AC143" s="130"/>
      <c r="AD143" s="131"/>
    </row>
    <row r="144" spans="2:30" ht="12.75">
      <c r="B144" s="220"/>
      <c r="C144" s="120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2"/>
      <c r="AA144" s="58">
        <f t="shared" si="3"/>
        <v>0</v>
      </c>
      <c r="AB144" s="129"/>
      <c r="AC144" s="130"/>
      <c r="AD144" s="131"/>
    </row>
    <row r="145" spans="2:30" ht="12.75">
      <c r="B145" s="220"/>
      <c r="C145" s="120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2"/>
      <c r="AA145" s="58">
        <f t="shared" si="3"/>
        <v>0</v>
      </c>
      <c r="AB145" s="129"/>
      <c r="AC145" s="130"/>
      <c r="AD145" s="131"/>
    </row>
    <row r="146" spans="2:30" ht="12.75">
      <c r="B146" s="220"/>
      <c r="C146" s="120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2"/>
      <c r="AA146" s="58">
        <f t="shared" si="3"/>
        <v>0</v>
      </c>
      <c r="AB146" s="129"/>
      <c r="AC146" s="130"/>
      <c r="AD146" s="131"/>
    </row>
    <row r="147" spans="2:30" ht="12.75">
      <c r="B147" s="220"/>
      <c r="C147" s="120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2"/>
      <c r="AA147" s="58">
        <f t="shared" si="3"/>
        <v>0</v>
      </c>
      <c r="AB147" s="129"/>
      <c r="AC147" s="130"/>
      <c r="AD147" s="131"/>
    </row>
    <row r="148" spans="2:30" ht="12.75">
      <c r="B148" s="220"/>
      <c r="C148" s="120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2"/>
      <c r="AA148" s="58">
        <f t="shared" si="3"/>
        <v>0</v>
      </c>
      <c r="AB148" s="129"/>
      <c r="AC148" s="130"/>
      <c r="AD148" s="131"/>
    </row>
    <row r="149" spans="2:30" ht="12.75">
      <c r="B149" s="220"/>
      <c r="C149" s="120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2"/>
      <c r="AA149" s="58">
        <f t="shared" si="3"/>
        <v>0</v>
      </c>
      <c r="AB149" s="129"/>
      <c r="AC149" s="130"/>
      <c r="AD149" s="131"/>
    </row>
    <row r="150" spans="2:30" ht="12.75">
      <c r="B150" s="220"/>
      <c r="C150" s="120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2"/>
      <c r="AA150" s="58">
        <f t="shared" si="3"/>
        <v>0</v>
      </c>
      <c r="AB150" s="129"/>
      <c r="AC150" s="130"/>
      <c r="AD150" s="131"/>
    </row>
    <row r="151" spans="2:30" ht="12.75">
      <c r="B151" s="220"/>
      <c r="C151" s="120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2"/>
      <c r="AA151" s="58">
        <f aca="true" t="shared" si="4" ref="AA151:AA214">SUM(C151:Z151)</f>
        <v>0</v>
      </c>
      <c r="AB151" s="129"/>
      <c r="AC151" s="130"/>
      <c r="AD151" s="131"/>
    </row>
    <row r="152" spans="2:30" ht="12.75">
      <c r="B152" s="220"/>
      <c r="C152" s="120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2"/>
      <c r="AA152" s="58">
        <f t="shared" si="4"/>
        <v>0</v>
      </c>
      <c r="AB152" s="129"/>
      <c r="AC152" s="130"/>
      <c r="AD152" s="131"/>
    </row>
    <row r="153" spans="2:30" ht="12.75">
      <c r="B153" s="220"/>
      <c r="C153" s="120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2"/>
      <c r="AA153" s="58">
        <f t="shared" si="4"/>
        <v>0</v>
      </c>
      <c r="AB153" s="129"/>
      <c r="AC153" s="130"/>
      <c r="AD153" s="131"/>
    </row>
    <row r="154" spans="2:30" ht="12.75">
      <c r="B154" s="220"/>
      <c r="C154" s="120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2"/>
      <c r="AA154" s="58">
        <f t="shared" si="4"/>
        <v>0</v>
      </c>
      <c r="AB154" s="129"/>
      <c r="AC154" s="130"/>
      <c r="AD154" s="131"/>
    </row>
    <row r="155" spans="2:30" ht="12.75">
      <c r="B155" s="220"/>
      <c r="C155" s="120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2"/>
      <c r="AA155" s="58">
        <f t="shared" si="4"/>
        <v>0</v>
      </c>
      <c r="AB155" s="129"/>
      <c r="AC155" s="130"/>
      <c r="AD155" s="131"/>
    </row>
    <row r="156" spans="2:30" ht="12.75">
      <c r="B156" s="220"/>
      <c r="C156" s="120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2"/>
      <c r="AA156" s="58">
        <f t="shared" si="4"/>
        <v>0</v>
      </c>
      <c r="AB156" s="129"/>
      <c r="AC156" s="130"/>
      <c r="AD156" s="131"/>
    </row>
    <row r="157" spans="2:30" ht="12.75">
      <c r="B157" s="220"/>
      <c r="C157" s="120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2"/>
      <c r="AA157" s="58">
        <f t="shared" si="4"/>
        <v>0</v>
      </c>
      <c r="AB157" s="129"/>
      <c r="AC157" s="130"/>
      <c r="AD157" s="131"/>
    </row>
    <row r="158" spans="2:30" ht="12.75">
      <c r="B158" s="220"/>
      <c r="C158" s="120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2"/>
      <c r="AA158" s="58">
        <f t="shared" si="4"/>
        <v>0</v>
      </c>
      <c r="AB158" s="129"/>
      <c r="AC158" s="130"/>
      <c r="AD158" s="131"/>
    </row>
    <row r="159" spans="2:30" ht="12.75">
      <c r="B159" s="220"/>
      <c r="C159" s="120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2"/>
      <c r="AA159" s="58">
        <f t="shared" si="4"/>
        <v>0</v>
      </c>
      <c r="AB159" s="129"/>
      <c r="AC159" s="130"/>
      <c r="AD159" s="131"/>
    </row>
    <row r="160" spans="2:30" ht="12.75">
      <c r="B160" s="220"/>
      <c r="C160" s="120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2"/>
      <c r="AA160" s="58">
        <f t="shared" si="4"/>
        <v>0</v>
      </c>
      <c r="AB160" s="129"/>
      <c r="AC160" s="130"/>
      <c r="AD160" s="131"/>
    </row>
    <row r="161" spans="2:30" ht="12.75">
      <c r="B161" s="220"/>
      <c r="C161" s="120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2"/>
      <c r="AA161" s="58">
        <f t="shared" si="4"/>
        <v>0</v>
      </c>
      <c r="AB161" s="129"/>
      <c r="AC161" s="130"/>
      <c r="AD161" s="131"/>
    </row>
    <row r="162" spans="2:30" ht="12.75">
      <c r="B162" s="220"/>
      <c r="C162" s="120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2"/>
      <c r="AA162" s="58">
        <f t="shared" si="4"/>
        <v>0</v>
      </c>
      <c r="AB162" s="129"/>
      <c r="AC162" s="130"/>
      <c r="AD162" s="131"/>
    </row>
    <row r="163" spans="2:30" ht="12.75">
      <c r="B163" s="220"/>
      <c r="C163" s="120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2"/>
      <c r="AA163" s="58">
        <f t="shared" si="4"/>
        <v>0</v>
      </c>
      <c r="AB163" s="129"/>
      <c r="AC163" s="130"/>
      <c r="AD163" s="131"/>
    </row>
    <row r="164" spans="2:30" ht="12.75">
      <c r="B164" s="220"/>
      <c r="C164" s="120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2"/>
      <c r="AA164" s="58">
        <f t="shared" si="4"/>
        <v>0</v>
      </c>
      <c r="AB164" s="129"/>
      <c r="AC164" s="130"/>
      <c r="AD164" s="131"/>
    </row>
    <row r="165" spans="2:30" ht="12.75">
      <c r="B165" s="220"/>
      <c r="C165" s="120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2"/>
      <c r="AA165" s="58">
        <f t="shared" si="4"/>
        <v>0</v>
      </c>
      <c r="AB165" s="129"/>
      <c r="AC165" s="130"/>
      <c r="AD165" s="131"/>
    </row>
    <row r="166" spans="2:30" ht="12.75">
      <c r="B166" s="220"/>
      <c r="C166" s="120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2"/>
      <c r="AA166" s="58">
        <f t="shared" si="4"/>
        <v>0</v>
      </c>
      <c r="AB166" s="129"/>
      <c r="AC166" s="130"/>
      <c r="AD166" s="131"/>
    </row>
    <row r="167" spans="2:30" ht="12.75">
      <c r="B167" s="220"/>
      <c r="C167" s="120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2"/>
      <c r="AA167" s="58">
        <f t="shared" si="4"/>
        <v>0</v>
      </c>
      <c r="AB167" s="129"/>
      <c r="AC167" s="130"/>
      <c r="AD167" s="131"/>
    </row>
    <row r="168" spans="2:30" ht="12.75">
      <c r="B168" s="220"/>
      <c r="C168" s="120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2"/>
      <c r="AA168" s="58">
        <f t="shared" si="4"/>
        <v>0</v>
      </c>
      <c r="AB168" s="129"/>
      <c r="AC168" s="130"/>
      <c r="AD168" s="131"/>
    </row>
    <row r="169" spans="2:30" ht="12.75">
      <c r="B169" s="220"/>
      <c r="C169" s="120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2"/>
      <c r="AA169" s="58">
        <f t="shared" si="4"/>
        <v>0</v>
      </c>
      <c r="AB169" s="129"/>
      <c r="AC169" s="130"/>
      <c r="AD169" s="131"/>
    </row>
    <row r="170" spans="2:30" ht="12.75">
      <c r="B170" s="220"/>
      <c r="C170" s="120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2"/>
      <c r="AA170" s="58">
        <f t="shared" si="4"/>
        <v>0</v>
      </c>
      <c r="AB170" s="129"/>
      <c r="AC170" s="130"/>
      <c r="AD170" s="131"/>
    </row>
    <row r="171" spans="2:30" ht="12.75">
      <c r="B171" s="220"/>
      <c r="C171" s="120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2"/>
      <c r="AA171" s="58">
        <f t="shared" si="4"/>
        <v>0</v>
      </c>
      <c r="AB171" s="129"/>
      <c r="AC171" s="130"/>
      <c r="AD171" s="131"/>
    </row>
    <row r="172" spans="2:30" ht="12.75">
      <c r="B172" s="220"/>
      <c r="C172" s="120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2"/>
      <c r="AA172" s="58">
        <f t="shared" si="4"/>
        <v>0</v>
      </c>
      <c r="AB172" s="129"/>
      <c r="AC172" s="130"/>
      <c r="AD172" s="131"/>
    </row>
    <row r="173" spans="2:30" ht="12.75">
      <c r="B173" s="220"/>
      <c r="C173" s="120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2"/>
      <c r="AA173" s="58">
        <f t="shared" si="4"/>
        <v>0</v>
      </c>
      <c r="AB173" s="129"/>
      <c r="AC173" s="130"/>
      <c r="AD173" s="131"/>
    </row>
    <row r="174" spans="2:30" ht="12.75">
      <c r="B174" s="220"/>
      <c r="C174" s="120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2"/>
      <c r="AA174" s="58">
        <f t="shared" si="4"/>
        <v>0</v>
      </c>
      <c r="AB174" s="129"/>
      <c r="AC174" s="130"/>
      <c r="AD174" s="131"/>
    </row>
    <row r="175" spans="2:30" ht="12.75">
      <c r="B175" s="220"/>
      <c r="C175" s="120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2"/>
      <c r="AA175" s="58">
        <f t="shared" si="4"/>
        <v>0</v>
      </c>
      <c r="AB175" s="129"/>
      <c r="AC175" s="130"/>
      <c r="AD175" s="131"/>
    </row>
    <row r="176" spans="2:30" ht="12.75">
      <c r="B176" s="220"/>
      <c r="C176" s="120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2"/>
      <c r="AA176" s="58">
        <f t="shared" si="4"/>
        <v>0</v>
      </c>
      <c r="AB176" s="129"/>
      <c r="AC176" s="130"/>
      <c r="AD176" s="131"/>
    </row>
    <row r="177" spans="2:30" ht="12.75">
      <c r="B177" s="220"/>
      <c r="C177" s="120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2"/>
      <c r="AA177" s="58">
        <f t="shared" si="4"/>
        <v>0</v>
      </c>
      <c r="AB177" s="129"/>
      <c r="AC177" s="130"/>
      <c r="AD177" s="131"/>
    </row>
    <row r="178" spans="2:30" ht="12.75">
      <c r="B178" s="220"/>
      <c r="C178" s="120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2"/>
      <c r="AA178" s="58">
        <f t="shared" si="4"/>
        <v>0</v>
      </c>
      <c r="AB178" s="129"/>
      <c r="AC178" s="130"/>
      <c r="AD178" s="131"/>
    </row>
    <row r="179" spans="2:30" ht="12.75">
      <c r="B179" s="220"/>
      <c r="C179" s="120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2"/>
      <c r="AA179" s="58">
        <f t="shared" si="4"/>
        <v>0</v>
      </c>
      <c r="AB179" s="129"/>
      <c r="AC179" s="130"/>
      <c r="AD179" s="131"/>
    </row>
    <row r="180" spans="2:30" ht="12.75">
      <c r="B180" s="220"/>
      <c r="C180" s="120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2"/>
      <c r="AA180" s="58">
        <f t="shared" si="4"/>
        <v>0</v>
      </c>
      <c r="AB180" s="129"/>
      <c r="AC180" s="130"/>
      <c r="AD180" s="131"/>
    </row>
    <row r="181" spans="2:30" ht="12.75">
      <c r="B181" s="220"/>
      <c r="C181" s="120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2"/>
      <c r="AA181" s="58">
        <f t="shared" si="4"/>
        <v>0</v>
      </c>
      <c r="AB181" s="129"/>
      <c r="AC181" s="130"/>
      <c r="AD181" s="131"/>
    </row>
    <row r="182" spans="2:30" ht="12.75">
      <c r="B182" s="220"/>
      <c r="C182" s="120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2"/>
      <c r="AA182" s="58">
        <f t="shared" si="4"/>
        <v>0</v>
      </c>
      <c r="AB182" s="129"/>
      <c r="AC182" s="130"/>
      <c r="AD182" s="131"/>
    </row>
    <row r="183" spans="2:30" ht="12.75">
      <c r="B183" s="220"/>
      <c r="C183" s="120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2"/>
      <c r="AA183" s="58">
        <f t="shared" si="4"/>
        <v>0</v>
      </c>
      <c r="AB183" s="129"/>
      <c r="AC183" s="130"/>
      <c r="AD183" s="131"/>
    </row>
    <row r="184" spans="2:30" ht="12.75">
      <c r="B184" s="220"/>
      <c r="C184" s="120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2"/>
      <c r="AA184" s="58">
        <f t="shared" si="4"/>
        <v>0</v>
      </c>
      <c r="AB184" s="129"/>
      <c r="AC184" s="130"/>
      <c r="AD184" s="131"/>
    </row>
    <row r="185" spans="2:30" ht="12.75">
      <c r="B185" s="220"/>
      <c r="C185" s="120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2"/>
      <c r="AA185" s="58">
        <f t="shared" si="4"/>
        <v>0</v>
      </c>
      <c r="AB185" s="129"/>
      <c r="AC185" s="130"/>
      <c r="AD185" s="131"/>
    </row>
    <row r="186" spans="2:30" ht="12.75">
      <c r="B186" s="220"/>
      <c r="C186" s="120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2"/>
      <c r="AA186" s="58">
        <f t="shared" si="4"/>
        <v>0</v>
      </c>
      <c r="AB186" s="129"/>
      <c r="AC186" s="130"/>
      <c r="AD186" s="131"/>
    </row>
    <row r="187" spans="2:30" ht="12.75">
      <c r="B187" s="220"/>
      <c r="C187" s="120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2"/>
      <c r="AA187" s="58">
        <f t="shared" si="4"/>
        <v>0</v>
      </c>
      <c r="AB187" s="129"/>
      <c r="AC187" s="130"/>
      <c r="AD187" s="131"/>
    </row>
    <row r="188" spans="2:30" ht="12.75">
      <c r="B188" s="220"/>
      <c r="C188" s="120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2"/>
      <c r="AA188" s="58">
        <f t="shared" si="4"/>
        <v>0</v>
      </c>
      <c r="AB188" s="129"/>
      <c r="AC188" s="130"/>
      <c r="AD188" s="131"/>
    </row>
    <row r="189" spans="2:30" ht="12.75">
      <c r="B189" s="220"/>
      <c r="C189" s="120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2"/>
      <c r="AA189" s="58">
        <f t="shared" si="4"/>
        <v>0</v>
      </c>
      <c r="AB189" s="129"/>
      <c r="AC189" s="130"/>
      <c r="AD189" s="131"/>
    </row>
    <row r="190" spans="2:30" ht="12.75">
      <c r="B190" s="220"/>
      <c r="C190" s="120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2"/>
      <c r="AA190" s="58">
        <f t="shared" si="4"/>
        <v>0</v>
      </c>
      <c r="AB190" s="129"/>
      <c r="AC190" s="130"/>
      <c r="AD190" s="131"/>
    </row>
    <row r="191" spans="2:30" ht="12.75">
      <c r="B191" s="220"/>
      <c r="C191" s="120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2"/>
      <c r="AA191" s="58">
        <f t="shared" si="4"/>
        <v>0</v>
      </c>
      <c r="AB191" s="129"/>
      <c r="AC191" s="130"/>
      <c r="AD191" s="131"/>
    </row>
    <row r="192" spans="2:30" ht="12.75">
      <c r="B192" s="220"/>
      <c r="C192" s="120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2"/>
      <c r="AA192" s="58">
        <f t="shared" si="4"/>
        <v>0</v>
      </c>
      <c r="AB192" s="129"/>
      <c r="AC192" s="130"/>
      <c r="AD192" s="131"/>
    </row>
    <row r="193" spans="2:30" ht="12.75">
      <c r="B193" s="220"/>
      <c r="C193" s="120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2"/>
      <c r="AA193" s="58">
        <f t="shared" si="4"/>
        <v>0</v>
      </c>
      <c r="AB193" s="129"/>
      <c r="AC193" s="130"/>
      <c r="AD193" s="131"/>
    </row>
    <row r="194" spans="2:30" ht="12.75">
      <c r="B194" s="220"/>
      <c r="C194" s="120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2"/>
      <c r="AA194" s="58">
        <f t="shared" si="4"/>
        <v>0</v>
      </c>
      <c r="AB194" s="129"/>
      <c r="AC194" s="130"/>
      <c r="AD194" s="131"/>
    </row>
    <row r="195" spans="2:30" ht="12.75">
      <c r="B195" s="220"/>
      <c r="C195" s="120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2"/>
      <c r="AA195" s="58">
        <f t="shared" si="4"/>
        <v>0</v>
      </c>
      <c r="AB195" s="129"/>
      <c r="AC195" s="130"/>
      <c r="AD195" s="131"/>
    </row>
    <row r="196" spans="2:30" ht="12.75">
      <c r="B196" s="220"/>
      <c r="C196" s="120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2"/>
      <c r="AA196" s="58">
        <f t="shared" si="4"/>
        <v>0</v>
      </c>
      <c r="AB196" s="129"/>
      <c r="AC196" s="130"/>
      <c r="AD196" s="131"/>
    </row>
    <row r="197" spans="2:30" ht="12.75">
      <c r="B197" s="220"/>
      <c r="C197" s="120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2"/>
      <c r="AA197" s="58">
        <f t="shared" si="4"/>
        <v>0</v>
      </c>
      <c r="AB197" s="129"/>
      <c r="AC197" s="130"/>
      <c r="AD197" s="131"/>
    </row>
    <row r="198" spans="2:30" ht="12.75">
      <c r="B198" s="220"/>
      <c r="C198" s="120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2"/>
      <c r="AA198" s="58">
        <f t="shared" si="4"/>
        <v>0</v>
      </c>
      <c r="AB198" s="129"/>
      <c r="AC198" s="130"/>
      <c r="AD198" s="131"/>
    </row>
    <row r="199" spans="2:30" ht="12.75">
      <c r="B199" s="220"/>
      <c r="C199" s="120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2"/>
      <c r="AA199" s="58">
        <f t="shared" si="4"/>
        <v>0</v>
      </c>
      <c r="AB199" s="129"/>
      <c r="AC199" s="130"/>
      <c r="AD199" s="131"/>
    </row>
    <row r="200" spans="2:30" ht="12.75">
      <c r="B200" s="220"/>
      <c r="C200" s="120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2"/>
      <c r="AA200" s="58">
        <f t="shared" si="4"/>
        <v>0</v>
      </c>
      <c r="AB200" s="129"/>
      <c r="AC200" s="130"/>
      <c r="AD200" s="131"/>
    </row>
    <row r="201" spans="2:30" ht="12.75">
      <c r="B201" s="220"/>
      <c r="C201" s="120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2"/>
      <c r="AA201" s="58">
        <f t="shared" si="4"/>
        <v>0</v>
      </c>
      <c r="AB201" s="129"/>
      <c r="AC201" s="130"/>
      <c r="AD201" s="131"/>
    </row>
    <row r="202" spans="2:30" ht="12.75">
      <c r="B202" s="220"/>
      <c r="C202" s="120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2"/>
      <c r="AA202" s="58">
        <f t="shared" si="4"/>
        <v>0</v>
      </c>
      <c r="AB202" s="129"/>
      <c r="AC202" s="130"/>
      <c r="AD202" s="131"/>
    </row>
    <row r="203" spans="2:30" ht="12.75">
      <c r="B203" s="220"/>
      <c r="C203" s="120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2"/>
      <c r="AA203" s="58">
        <f t="shared" si="4"/>
        <v>0</v>
      </c>
      <c r="AB203" s="129"/>
      <c r="AC203" s="130"/>
      <c r="AD203" s="131"/>
    </row>
    <row r="204" spans="2:30" ht="12.75">
      <c r="B204" s="220"/>
      <c r="C204" s="120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2"/>
      <c r="AA204" s="58">
        <f t="shared" si="4"/>
        <v>0</v>
      </c>
      <c r="AB204" s="129"/>
      <c r="AC204" s="130"/>
      <c r="AD204" s="131"/>
    </row>
    <row r="205" spans="2:30" ht="12.75">
      <c r="B205" s="220"/>
      <c r="C205" s="120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2"/>
      <c r="AA205" s="58">
        <f t="shared" si="4"/>
        <v>0</v>
      </c>
      <c r="AB205" s="129"/>
      <c r="AC205" s="130"/>
      <c r="AD205" s="131"/>
    </row>
    <row r="206" spans="2:30" ht="12.75">
      <c r="B206" s="220"/>
      <c r="C206" s="120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2"/>
      <c r="AA206" s="58">
        <f t="shared" si="4"/>
        <v>0</v>
      </c>
      <c r="AB206" s="129"/>
      <c r="AC206" s="130"/>
      <c r="AD206" s="131"/>
    </row>
    <row r="207" spans="2:30" ht="12.75">
      <c r="B207" s="220"/>
      <c r="C207" s="120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2"/>
      <c r="AA207" s="58">
        <f t="shared" si="4"/>
        <v>0</v>
      </c>
      <c r="AB207" s="129"/>
      <c r="AC207" s="130"/>
      <c r="AD207" s="131"/>
    </row>
    <row r="208" spans="2:30" ht="12.75">
      <c r="B208" s="220"/>
      <c r="C208" s="120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2"/>
      <c r="AA208" s="58">
        <f t="shared" si="4"/>
        <v>0</v>
      </c>
      <c r="AB208" s="129"/>
      <c r="AC208" s="130"/>
      <c r="AD208" s="131"/>
    </row>
    <row r="209" spans="2:30" ht="12.75">
      <c r="B209" s="220"/>
      <c r="C209" s="120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2"/>
      <c r="AA209" s="58">
        <f t="shared" si="4"/>
        <v>0</v>
      </c>
      <c r="AB209" s="129"/>
      <c r="AC209" s="130"/>
      <c r="AD209" s="131"/>
    </row>
    <row r="210" spans="2:30" ht="12.75">
      <c r="B210" s="220"/>
      <c r="C210" s="120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2"/>
      <c r="AA210" s="58">
        <f t="shared" si="4"/>
        <v>0</v>
      </c>
      <c r="AB210" s="129"/>
      <c r="AC210" s="130"/>
      <c r="AD210" s="131"/>
    </row>
    <row r="211" spans="2:30" ht="12.75">
      <c r="B211" s="220"/>
      <c r="C211" s="120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2"/>
      <c r="AA211" s="58">
        <f t="shared" si="4"/>
        <v>0</v>
      </c>
      <c r="AB211" s="129"/>
      <c r="AC211" s="130"/>
      <c r="AD211" s="131"/>
    </row>
    <row r="212" spans="2:30" ht="12.75">
      <c r="B212" s="220"/>
      <c r="C212" s="120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2"/>
      <c r="AA212" s="58">
        <f t="shared" si="4"/>
        <v>0</v>
      </c>
      <c r="AB212" s="129"/>
      <c r="AC212" s="130"/>
      <c r="AD212" s="131"/>
    </row>
    <row r="213" spans="2:30" ht="12.75">
      <c r="B213" s="220"/>
      <c r="C213" s="120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2"/>
      <c r="AA213" s="58">
        <f t="shared" si="4"/>
        <v>0</v>
      </c>
      <c r="AB213" s="129"/>
      <c r="AC213" s="130"/>
      <c r="AD213" s="131"/>
    </row>
    <row r="214" spans="2:30" ht="12.75">
      <c r="B214" s="220"/>
      <c r="C214" s="120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2"/>
      <c r="AA214" s="58">
        <f t="shared" si="4"/>
        <v>0</v>
      </c>
      <c r="AB214" s="129"/>
      <c r="AC214" s="130"/>
      <c r="AD214" s="131"/>
    </row>
    <row r="215" spans="2:30" ht="12.75">
      <c r="B215" s="220"/>
      <c r="C215" s="120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2"/>
      <c r="AA215" s="58">
        <f aca="true" t="shared" si="5" ref="AA215:AA278">SUM(C215:Z215)</f>
        <v>0</v>
      </c>
      <c r="AB215" s="129"/>
      <c r="AC215" s="130"/>
      <c r="AD215" s="131"/>
    </row>
    <row r="216" spans="2:30" ht="12.75">
      <c r="B216" s="220"/>
      <c r="C216" s="120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2"/>
      <c r="AA216" s="58">
        <f t="shared" si="5"/>
        <v>0</v>
      </c>
      <c r="AB216" s="129"/>
      <c r="AC216" s="130"/>
      <c r="AD216" s="131"/>
    </row>
    <row r="217" spans="2:30" ht="12.75">
      <c r="B217" s="220"/>
      <c r="C217" s="120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2"/>
      <c r="AA217" s="58">
        <f t="shared" si="5"/>
        <v>0</v>
      </c>
      <c r="AB217" s="129"/>
      <c r="AC217" s="130"/>
      <c r="AD217" s="131"/>
    </row>
    <row r="218" spans="2:30" ht="12.75">
      <c r="B218" s="220"/>
      <c r="C218" s="120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2"/>
      <c r="AA218" s="58">
        <f t="shared" si="5"/>
        <v>0</v>
      </c>
      <c r="AB218" s="129"/>
      <c r="AC218" s="130"/>
      <c r="AD218" s="131"/>
    </row>
    <row r="219" spans="2:30" ht="12.75">
      <c r="B219" s="220"/>
      <c r="C219" s="120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2"/>
      <c r="AA219" s="58">
        <f t="shared" si="5"/>
        <v>0</v>
      </c>
      <c r="AB219" s="129"/>
      <c r="AC219" s="130"/>
      <c r="AD219" s="131"/>
    </row>
    <row r="220" spans="2:30" ht="12.75">
      <c r="B220" s="220"/>
      <c r="C220" s="120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2"/>
      <c r="AA220" s="58">
        <f t="shared" si="5"/>
        <v>0</v>
      </c>
      <c r="AB220" s="129"/>
      <c r="AC220" s="130"/>
      <c r="AD220" s="131"/>
    </row>
    <row r="221" spans="2:30" ht="12.75">
      <c r="B221" s="220"/>
      <c r="C221" s="120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2"/>
      <c r="AA221" s="58">
        <f t="shared" si="5"/>
        <v>0</v>
      </c>
      <c r="AB221" s="129"/>
      <c r="AC221" s="130"/>
      <c r="AD221" s="131"/>
    </row>
    <row r="222" spans="2:30" ht="12.75">
      <c r="B222" s="220"/>
      <c r="C222" s="120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2"/>
      <c r="AA222" s="58">
        <f t="shared" si="5"/>
        <v>0</v>
      </c>
      <c r="AB222" s="129"/>
      <c r="AC222" s="130"/>
      <c r="AD222" s="131"/>
    </row>
    <row r="223" spans="2:30" ht="12.75">
      <c r="B223" s="220"/>
      <c r="C223" s="120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2"/>
      <c r="AA223" s="58">
        <f t="shared" si="5"/>
        <v>0</v>
      </c>
      <c r="AB223" s="129"/>
      <c r="AC223" s="130"/>
      <c r="AD223" s="131"/>
    </row>
    <row r="224" spans="2:30" ht="12.75">
      <c r="B224" s="220"/>
      <c r="C224" s="120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2"/>
      <c r="AA224" s="58">
        <f t="shared" si="5"/>
        <v>0</v>
      </c>
      <c r="AB224" s="129"/>
      <c r="AC224" s="130"/>
      <c r="AD224" s="131"/>
    </row>
    <row r="225" spans="2:30" ht="12.75">
      <c r="B225" s="220"/>
      <c r="C225" s="120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2"/>
      <c r="AA225" s="58">
        <f t="shared" si="5"/>
        <v>0</v>
      </c>
      <c r="AB225" s="129"/>
      <c r="AC225" s="130"/>
      <c r="AD225" s="131"/>
    </row>
    <row r="226" spans="2:30" ht="12.75">
      <c r="B226" s="220"/>
      <c r="C226" s="120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2"/>
      <c r="AA226" s="58">
        <f t="shared" si="5"/>
        <v>0</v>
      </c>
      <c r="AB226" s="129"/>
      <c r="AC226" s="130"/>
      <c r="AD226" s="131"/>
    </row>
    <row r="227" spans="2:30" ht="12.75">
      <c r="B227" s="220"/>
      <c r="C227" s="120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2"/>
      <c r="AA227" s="58">
        <f t="shared" si="5"/>
        <v>0</v>
      </c>
      <c r="AB227" s="129"/>
      <c r="AC227" s="130"/>
      <c r="AD227" s="131"/>
    </row>
    <row r="228" spans="2:30" ht="12.75">
      <c r="B228" s="220"/>
      <c r="C228" s="120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2"/>
      <c r="AA228" s="58">
        <f t="shared" si="5"/>
        <v>0</v>
      </c>
      <c r="AB228" s="129"/>
      <c r="AC228" s="130"/>
      <c r="AD228" s="131"/>
    </row>
    <row r="229" spans="2:30" ht="12.75">
      <c r="B229" s="220"/>
      <c r="C229" s="120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2"/>
      <c r="AA229" s="58">
        <f t="shared" si="5"/>
        <v>0</v>
      </c>
      <c r="AB229" s="129"/>
      <c r="AC229" s="130"/>
      <c r="AD229" s="131"/>
    </row>
    <row r="230" spans="2:30" ht="12.75">
      <c r="B230" s="220"/>
      <c r="C230" s="120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2"/>
      <c r="AA230" s="58">
        <f t="shared" si="5"/>
        <v>0</v>
      </c>
      <c r="AB230" s="129"/>
      <c r="AC230" s="130"/>
      <c r="AD230" s="131"/>
    </row>
    <row r="231" spans="2:30" ht="12.75">
      <c r="B231" s="220"/>
      <c r="C231" s="120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2"/>
      <c r="AA231" s="58">
        <f t="shared" si="5"/>
        <v>0</v>
      </c>
      <c r="AB231" s="129"/>
      <c r="AC231" s="130"/>
      <c r="AD231" s="131"/>
    </row>
    <row r="232" spans="2:30" ht="12.75">
      <c r="B232" s="220"/>
      <c r="C232" s="120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2"/>
      <c r="AA232" s="58">
        <f t="shared" si="5"/>
        <v>0</v>
      </c>
      <c r="AB232" s="129"/>
      <c r="AC232" s="130"/>
      <c r="AD232" s="131"/>
    </row>
    <row r="233" spans="2:30" ht="12.75">
      <c r="B233" s="220"/>
      <c r="C233" s="120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2"/>
      <c r="AA233" s="58">
        <f t="shared" si="5"/>
        <v>0</v>
      </c>
      <c r="AB233" s="129"/>
      <c r="AC233" s="130"/>
      <c r="AD233" s="131"/>
    </row>
    <row r="234" spans="2:30" ht="12.75">
      <c r="B234" s="220"/>
      <c r="C234" s="120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2"/>
      <c r="AA234" s="58">
        <f t="shared" si="5"/>
        <v>0</v>
      </c>
      <c r="AB234" s="129"/>
      <c r="AC234" s="130"/>
      <c r="AD234" s="131"/>
    </row>
    <row r="235" spans="2:30" ht="12.75">
      <c r="B235" s="220"/>
      <c r="C235" s="120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2"/>
      <c r="AA235" s="58">
        <f t="shared" si="5"/>
        <v>0</v>
      </c>
      <c r="AB235" s="129"/>
      <c r="AC235" s="130"/>
      <c r="AD235" s="131"/>
    </row>
    <row r="236" spans="2:30" ht="12.75">
      <c r="B236" s="220"/>
      <c r="C236" s="120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2"/>
      <c r="AA236" s="58">
        <f t="shared" si="5"/>
        <v>0</v>
      </c>
      <c r="AB236" s="129"/>
      <c r="AC236" s="130"/>
      <c r="AD236" s="131"/>
    </row>
    <row r="237" spans="2:30" ht="12.75">
      <c r="B237" s="220"/>
      <c r="C237" s="120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2"/>
      <c r="AA237" s="58">
        <f t="shared" si="5"/>
        <v>0</v>
      </c>
      <c r="AB237" s="129"/>
      <c r="AC237" s="130"/>
      <c r="AD237" s="131"/>
    </row>
    <row r="238" spans="2:30" ht="12.75">
      <c r="B238" s="220"/>
      <c r="C238" s="120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2"/>
      <c r="AA238" s="58">
        <f t="shared" si="5"/>
        <v>0</v>
      </c>
      <c r="AB238" s="129"/>
      <c r="AC238" s="130"/>
      <c r="AD238" s="131"/>
    </row>
    <row r="239" spans="2:30" ht="12.75">
      <c r="B239" s="220"/>
      <c r="C239" s="120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2"/>
      <c r="AA239" s="58">
        <f t="shared" si="5"/>
        <v>0</v>
      </c>
      <c r="AB239" s="129"/>
      <c r="AC239" s="130"/>
      <c r="AD239" s="131"/>
    </row>
    <row r="240" spans="2:30" ht="12.75">
      <c r="B240" s="220"/>
      <c r="C240" s="120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2"/>
      <c r="AA240" s="58">
        <f t="shared" si="5"/>
        <v>0</v>
      </c>
      <c r="AB240" s="129"/>
      <c r="AC240" s="130"/>
      <c r="AD240" s="131"/>
    </row>
    <row r="241" spans="2:30" ht="12.75">
      <c r="B241" s="220"/>
      <c r="C241" s="120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2"/>
      <c r="AA241" s="58">
        <f t="shared" si="5"/>
        <v>0</v>
      </c>
      <c r="AB241" s="129"/>
      <c r="AC241" s="130"/>
      <c r="AD241" s="131"/>
    </row>
    <row r="242" spans="2:30" ht="12.75">
      <c r="B242" s="220"/>
      <c r="C242" s="120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2"/>
      <c r="AA242" s="58">
        <f t="shared" si="5"/>
        <v>0</v>
      </c>
      <c r="AB242" s="129"/>
      <c r="AC242" s="130"/>
      <c r="AD242" s="131"/>
    </row>
    <row r="243" spans="2:30" ht="12.75">
      <c r="B243" s="220"/>
      <c r="C243" s="120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2"/>
      <c r="AA243" s="58">
        <f t="shared" si="5"/>
        <v>0</v>
      </c>
      <c r="AB243" s="129"/>
      <c r="AC243" s="130"/>
      <c r="AD243" s="131"/>
    </row>
    <row r="244" spans="2:30" ht="12.75">
      <c r="B244" s="220"/>
      <c r="C244" s="120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2"/>
      <c r="AA244" s="58">
        <f t="shared" si="5"/>
        <v>0</v>
      </c>
      <c r="AB244" s="129"/>
      <c r="AC244" s="130"/>
      <c r="AD244" s="131"/>
    </row>
    <row r="245" spans="2:30" ht="12.75">
      <c r="B245" s="220"/>
      <c r="C245" s="120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2"/>
      <c r="AA245" s="58">
        <f t="shared" si="5"/>
        <v>0</v>
      </c>
      <c r="AB245" s="129"/>
      <c r="AC245" s="130"/>
      <c r="AD245" s="131"/>
    </row>
    <row r="246" spans="2:30" ht="12.75">
      <c r="B246" s="220"/>
      <c r="C246" s="120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2"/>
      <c r="AA246" s="58">
        <f t="shared" si="5"/>
        <v>0</v>
      </c>
      <c r="AB246" s="129"/>
      <c r="AC246" s="130"/>
      <c r="AD246" s="131"/>
    </row>
    <row r="247" spans="2:30" ht="12.75">
      <c r="B247" s="220"/>
      <c r="C247" s="120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2"/>
      <c r="AA247" s="58">
        <f t="shared" si="5"/>
        <v>0</v>
      </c>
      <c r="AB247" s="129"/>
      <c r="AC247" s="130"/>
      <c r="AD247" s="131"/>
    </row>
    <row r="248" spans="2:30" ht="12.75">
      <c r="B248" s="220"/>
      <c r="C248" s="120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2"/>
      <c r="AA248" s="58">
        <f t="shared" si="5"/>
        <v>0</v>
      </c>
      <c r="AB248" s="129"/>
      <c r="AC248" s="130"/>
      <c r="AD248" s="131"/>
    </row>
    <row r="249" spans="2:30" ht="12.75">
      <c r="B249" s="220"/>
      <c r="C249" s="120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2"/>
      <c r="AA249" s="58">
        <f t="shared" si="5"/>
        <v>0</v>
      </c>
      <c r="AB249" s="129"/>
      <c r="AC249" s="130"/>
      <c r="AD249" s="131"/>
    </row>
    <row r="250" spans="2:30" ht="12.75">
      <c r="B250" s="220"/>
      <c r="C250" s="120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2"/>
      <c r="AA250" s="58">
        <f t="shared" si="5"/>
        <v>0</v>
      </c>
      <c r="AB250" s="129"/>
      <c r="AC250" s="130"/>
      <c r="AD250" s="131"/>
    </row>
    <row r="251" spans="2:30" ht="12.75">
      <c r="B251" s="220"/>
      <c r="C251" s="120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2"/>
      <c r="AA251" s="58">
        <f t="shared" si="5"/>
        <v>0</v>
      </c>
      <c r="AB251" s="129"/>
      <c r="AC251" s="130"/>
      <c r="AD251" s="131"/>
    </row>
    <row r="252" spans="2:30" ht="12.75">
      <c r="B252" s="220"/>
      <c r="C252" s="120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2"/>
      <c r="AA252" s="58">
        <f t="shared" si="5"/>
        <v>0</v>
      </c>
      <c r="AB252" s="129"/>
      <c r="AC252" s="130"/>
      <c r="AD252" s="131"/>
    </row>
    <row r="253" spans="2:30" ht="12.75">
      <c r="B253" s="220"/>
      <c r="C253" s="120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2"/>
      <c r="AA253" s="58">
        <f t="shared" si="5"/>
        <v>0</v>
      </c>
      <c r="AB253" s="129"/>
      <c r="AC253" s="130"/>
      <c r="AD253" s="131"/>
    </row>
    <row r="254" spans="2:30" ht="12.75">
      <c r="B254" s="220"/>
      <c r="C254" s="120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2"/>
      <c r="AA254" s="58">
        <f t="shared" si="5"/>
        <v>0</v>
      </c>
      <c r="AB254" s="129"/>
      <c r="AC254" s="130"/>
      <c r="AD254" s="131"/>
    </row>
    <row r="255" spans="2:30" ht="12.75">
      <c r="B255" s="220"/>
      <c r="C255" s="120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2"/>
      <c r="AA255" s="58">
        <f t="shared" si="5"/>
        <v>0</v>
      </c>
      <c r="AB255" s="129"/>
      <c r="AC255" s="130"/>
      <c r="AD255" s="131"/>
    </row>
    <row r="256" spans="2:30" ht="12.75">
      <c r="B256" s="220"/>
      <c r="C256" s="120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2"/>
      <c r="AA256" s="58">
        <f t="shared" si="5"/>
        <v>0</v>
      </c>
      <c r="AB256" s="129"/>
      <c r="AC256" s="130"/>
      <c r="AD256" s="131"/>
    </row>
    <row r="257" spans="2:30" ht="12.75">
      <c r="B257" s="220"/>
      <c r="C257" s="120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2"/>
      <c r="AA257" s="58">
        <f t="shared" si="5"/>
        <v>0</v>
      </c>
      <c r="AB257" s="129"/>
      <c r="AC257" s="130"/>
      <c r="AD257" s="131"/>
    </row>
    <row r="258" spans="2:30" ht="12.75">
      <c r="B258" s="220"/>
      <c r="C258" s="120"/>
      <c r="D258" s="121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2"/>
      <c r="AA258" s="58">
        <f t="shared" si="5"/>
        <v>0</v>
      </c>
      <c r="AB258" s="129"/>
      <c r="AC258" s="130"/>
      <c r="AD258" s="131"/>
    </row>
    <row r="259" spans="2:30" ht="12.75">
      <c r="B259" s="220"/>
      <c r="C259" s="120"/>
      <c r="D259" s="121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2"/>
      <c r="AA259" s="58">
        <f t="shared" si="5"/>
        <v>0</v>
      </c>
      <c r="AB259" s="129"/>
      <c r="AC259" s="130"/>
      <c r="AD259" s="131"/>
    </row>
    <row r="260" spans="2:30" ht="12.75">
      <c r="B260" s="220"/>
      <c r="C260" s="120"/>
      <c r="D260" s="121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2"/>
      <c r="AA260" s="58">
        <f t="shared" si="5"/>
        <v>0</v>
      </c>
      <c r="AB260" s="129"/>
      <c r="AC260" s="130"/>
      <c r="AD260" s="131"/>
    </row>
    <row r="261" spans="2:30" ht="12.75">
      <c r="B261" s="220"/>
      <c r="C261" s="120"/>
      <c r="D261" s="121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2"/>
      <c r="AA261" s="58">
        <f t="shared" si="5"/>
        <v>0</v>
      </c>
      <c r="AB261" s="129"/>
      <c r="AC261" s="130"/>
      <c r="AD261" s="131"/>
    </row>
    <row r="262" spans="2:30" ht="12.75">
      <c r="B262" s="220"/>
      <c r="C262" s="120"/>
      <c r="D262" s="121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2"/>
      <c r="AA262" s="58">
        <f t="shared" si="5"/>
        <v>0</v>
      </c>
      <c r="AB262" s="129"/>
      <c r="AC262" s="130"/>
      <c r="AD262" s="131"/>
    </row>
    <row r="263" spans="2:30" ht="12.75">
      <c r="B263" s="220"/>
      <c r="C263" s="120"/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2"/>
      <c r="AA263" s="58">
        <f t="shared" si="5"/>
        <v>0</v>
      </c>
      <c r="AB263" s="129"/>
      <c r="AC263" s="130"/>
      <c r="AD263" s="131"/>
    </row>
    <row r="264" spans="2:30" ht="12.75">
      <c r="B264" s="220"/>
      <c r="C264" s="120"/>
      <c r="D264" s="121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2"/>
      <c r="AA264" s="58">
        <f t="shared" si="5"/>
        <v>0</v>
      </c>
      <c r="AB264" s="129"/>
      <c r="AC264" s="130"/>
      <c r="AD264" s="131"/>
    </row>
    <row r="265" spans="2:30" ht="12.75">
      <c r="B265" s="220"/>
      <c r="C265" s="120"/>
      <c r="D265" s="121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2"/>
      <c r="AA265" s="58">
        <f t="shared" si="5"/>
        <v>0</v>
      </c>
      <c r="AB265" s="129"/>
      <c r="AC265" s="130"/>
      <c r="AD265" s="131"/>
    </row>
    <row r="266" spans="2:30" ht="12.75">
      <c r="B266" s="220"/>
      <c r="C266" s="120"/>
      <c r="D266" s="121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2"/>
      <c r="AA266" s="58">
        <f t="shared" si="5"/>
        <v>0</v>
      </c>
      <c r="AB266" s="129"/>
      <c r="AC266" s="130"/>
      <c r="AD266" s="131"/>
    </row>
    <row r="267" spans="2:30" ht="12.75">
      <c r="B267" s="220"/>
      <c r="C267" s="120"/>
      <c r="D267" s="121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2"/>
      <c r="AA267" s="58">
        <f t="shared" si="5"/>
        <v>0</v>
      </c>
      <c r="AB267" s="129"/>
      <c r="AC267" s="130"/>
      <c r="AD267" s="131"/>
    </row>
    <row r="268" spans="2:30" ht="12.75">
      <c r="B268" s="220"/>
      <c r="C268" s="120"/>
      <c r="D268" s="121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2"/>
      <c r="AA268" s="58">
        <f t="shared" si="5"/>
        <v>0</v>
      </c>
      <c r="AB268" s="129"/>
      <c r="AC268" s="130"/>
      <c r="AD268" s="131"/>
    </row>
    <row r="269" spans="2:30" ht="12.75">
      <c r="B269" s="220"/>
      <c r="C269" s="120"/>
      <c r="D269" s="121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2"/>
      <c r="AA269" s="58">
        <f t="shared" si="5"/>
        <v>0</v>
      </c>
      <c r="AB269" s="129"/>
      <c r="AC269" s="130"/>
      <c r="AD269" s="131"/>
    </row>
    <row r="270" spans="2:30" ht="12.75">
      <c r="B270" s="220"/>
      <c r="C270" s="120"/>
      <c r="D270" s="121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2"/>
      <c r="AA270" s="58">
        <f t="shared" si="5"/>
        <v>0</v>
      </c>
      <c r="AB270" s="129"/>
      <c r="AC270" s="130"/>
      <c r="AD270" s="131"/>
    </row>
    <row r="271" spans="2:30" ht="12.75">
      <c r="B271" s="220"/>
      <c r="C271" s="120"/>
      <c r="D271" s="12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2"/>
      <c r="AA271" s="58">
        <f t="shared" si="5"/>
        <v>0</v>
      </c>
      <c r="AB271" s="129"/>
      <c r="AC271" s="130"/>
      <c r="AD271" s="131"/>
    </row>
    <row r="272" spans="2:30" ht="12.75">
      <c r="B272" s="220"/>
      <c r="C272" s="120"/>
      <c r="D272" s="121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2"/>
      <c r="AA272" s="58">
        <f t="shared" si="5"/>
        <v>0</v>
      </c>
      <c r="AB272" s="129"/>
      <c r="AC272" s="130"/>
      <c r="AD272" s="131"/>
    </row>
    <row r="273" spans="2:30" ht="12.75">
      <c r="B273" s="220"/>
      <c r="C273" s="120"/>
      <c r="D273" s="121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2"/>
      <c r="AA273" s="58">
        <f t="shared" si="5"/>
        <v>0</v>
      </c>
      <c r="AB273" s="129"/>
      <c r="AC273" s="130"/>
      <c r="AD273" s="131"/>
    </row>
    <row r="274" spans="2:30" ht="12.75">
      <c r="B274" s="220"/>
      <c r="C274" s="120"/>
      <c r="D274" s="121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2"/>
      <c r="AA274" s="58">
        <f t="shared" si="5"/>
        <v>0</v>
      </c>
      <c r="AB274" s="129"/>
      <c r="AC274" s="130"/>
      <c r="AD274" s="131"/>
    </row>
    <row r="275" spans="2:30" ht="12.75">
      <c r="B275" s="220"/>
      <c r="C275" s="120"/>
      <c r="D275" s="121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2"/>
      <c r="AA275" s="58">
        <f t="shared" si="5"/>
        <v>0</v>
      </c>
      <c r="AB275" s="129"/>
      <c r="AC275" s="130"/>
      <c r="AD275" s="131"/>
    </row>
    <row r="276" spans="2:30" ht="12.75">
      <c r="B276" s="220"/>
      <c r="C276" s="120"/>
      <c r="D276" s="121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2"/>
      <c r="AA276" s="58">
        <f t="shared" si="5"/>
        <v>0</v>
      </c>
      <c r="AB276" s="129"/>
      <c r="AC276" s="130"/>
      <c r="AD276" s="131"/>
    </row>
    <row r="277" spans="2:30" ht="12.75">
      <c r="B277" s="220"/>
      <c r="C277" s="120"/>
      <c r="D277" s="121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2"/>
      <c r="AA277" s="58">
        <f t="shared" si="5"/>
        <v>0</v>
      </c>
      <c r="AB277" s="129"/>
      <c r="AC277" s="130"/>
      <c r="AD277" s="131"/>
    </row>
    <row r="278" spans="2:30" ht="12.75">
      <c r="B278" s="220"/>
      <c r="C278" s="120"/>
      <c r="D278" s="121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2"/>
      <c r="AA278" s="58">
        <f t="shared" si="5"/>
        <v>0</v>
      </c>
      <c r="AB278" s="129"/>
      <c r="AC278" s="130"/>
      <c r="AD278" s="131"/>
    </row>
    <row r="279" spans="2:30" ht="12.75">
      <c r="B279" s="220"/>
      <c r="C279" s="120"/>
      <c r="D279" s="121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2"/>
      <c r="AA279" s="58">
        <f aca="true" t="shared" si="6" ref="AA279:AA342">SUM(C279:Z279)</f>
        <v>0</v>
      </c>
      <c r="AB279" s="129"/>
      <c r="AC279" s="130"/>
      <c r="AD279" s="131"/>
    </row>
    <row r="280" spans="2:30" ht="12.75">
      <c r="B280" s="220"/>
      <c r="C280" s="120"/>
      <c r="D280" s="121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2"/>
      <c r="AA280" s="58">
        <f t="shared" si="6"/>
        <v>0</v>
      </c>
      <c r="AB280" s="129"/>
      <c r="AC280" s="130"/>
      <c r="AD280" s="131"/>
    </row>
    <row r="281" spans="2:30" ht="12.75">
      <c r="B281" s="220"/>
      <c r="C281" s="120"/>
      <c r="D281" s="121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2"/>
      <c r="AA281" s="58">
        <f t="shared" si="6"/>
        <v>0</v>
      </c>
      <c r="AB281" s="129"/>
      <c r="AC281" s="130"/>
      <c r="AD281" s="131"/>
    </row>
    <row r="282" spans="2:30" ht="12.75">
      <c r="B282" s="220"/>
      <c r="C282" s="120"/>
      <c r="D282" s="121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2"/>
      <c r="AA282" s="58">
        <f t="shared" si="6"/>
        <v>0</v>
      </c>
      <c r="AB282" s="129"/>
      <c r="AC282" s="130"/>
      <c r="AD282" s="131"/>
    </row>
    <row r="283" spans="2:30" ht="12.75">
      <c r="B283" s="220"/>
      <c r="C283" s="120"/>
      <c r="D283" s="121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2"/>
      <c r="AA283" s="58">
        <f t="shared" si="6"/>
        <v>0</v>
      </c>
      <c r="AB283" s="129"/>
      <c r="AC283" s="130"/>
      <c r="AD283" s="131"/>
    </row>
    <row r="284" spans="2:30" ht="12.75">
      <c r="B284" s="220"/>
      <c r="C284" s="120"/>
      <c r="D284" s="121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2"/>
      <c r="AA284" s="58">
        <f t="shared" si="6"/>
        <v>0</v>
      </c>
      <c r="AB284" s="129"/>
      <c r="AC284" s="130"/>
      <c r="AD284" s="131"/>
    </row>
    <row r="285" spans="2:30" ht="12.75">
      <c r="B285" s="220"/>
      <c r="C285" s="120"/>
      <c r="D285" s="121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2"/>
      <c r="AA285" s="58">
        <f t="shared" si="6"/>
        <v>0</v>
      </c>
      <c r="AB285" s="129"/>
      <c r="AC285" s="130"/>
      <c r="AD285" s="131"/>
    </row>
    <row r="286" spans="2:30" ht="12.75">
      <c r="B286" s="220"/>
      <c r="C286" s="120"/>
      <c r="D286" s="121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2"/>
      <c r="AA286" s="58">
        <f t="shared" si="6"/>
        <v>0</v>
      </c>
      <c r="AB286" s="129"/>
      <c r="AC286" s="130"/>
      <c r="AD286" s="131"/>
    </row>
    <row r="287" spans="2:30" ht="12.75">
      <c r="B287" s="220"/>
      <c r="C287" s="120"/>
      <c r="D287" s="121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2"/>
      <c r="AA287" s="58">
        <f t="shared" si="6"/>
        <v>0</v>
      </c>
      <c r="AB287" s="129"/>
      <c r="AC287" s="130"/>
      <c r="AD287" s="131"/>
    </row>
    <row r="288" spans="2:30" ht="12.75">
      <c r="B288" s="220"/>
      <c r="C288" s="120"/>
      <c r="D288" s="121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2"/>
      <c r="AA288" s="58">
        <f t="shared" si="6"/>
        <v>0</v>
      </c>
      <c r="AB288" s="129"/>
      <c r="AC288" s="130"/>
      <c r="AD288" s="131"/>
    </row>
    <row r="289" spans="2:30" ht="12.75">
      <c r="B289" s="220"/>
      <c r="C289" s="120"/>
      <c r="D289" s="121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2"/>
      <c r="AA289" s="58">
        <f t="shared" si="6"/>
        <v>0</v>
      </c>
      <c r="AB289" s="129"/>
      <c r="AC289" s="130"/>
      <c r="AD289" s="131"/>
    </row>
    <row r="290" spans="2:30" ht="12.75">
      <c r="B290" s="220"/>
      <c r="C290" s="120"/>
      <c r="D290" s="121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2"/>
      <c r="AA290" s="58">
        <f t="shared" si="6"/>
        <v>0</v>
      </c>
      <c r="AB290" s="129"/>
      <c r="AC290" s="130"/>
      <c r="AD290" s="131"/>
    </row>
    <row r="291" spans="2:30" ht="12.75">
      <c r="B291" s="220"/>
      <c r="C291" s="120"/>
      <c r="D291" s="121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2"/>
      <c r="AA291" s="58">
        <f t="shared" si="6"/>
        <v>0</v>
      </c>
      <c r="AB291" s="129"/>
      <c r="AC291" s="130"/>
      <c r="AD291" s="131"/>
    </row>
    <row r="292" spans="2:30" ht="12.75">
      <c r="B292" s="220"/>
      <c r="C292" s="120"/>
      <c r="D292" s="121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2"/>
      <c r="AA292" s="58">
        <f t="shared" si="6"/>
        <v>0</v>
      </c>
      <c r="AB292" s="129"/>
      <c r="AC292" s="130"/>
      <c r="AD292" s="131"/>
    </row>
    <row r="293" spans="2:30" ht="12.75">
      <c r="B293" s="220"/>
      <c r="C293" s="120"/>
      <c r="D293" s="121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2"/>
      <c r="AA293" s="58">
        <f t="shared" si="6"/>
        <v>0</v>
      </c>
      <c r="AB293" s="129"/>
      <c r="AC293" s="130"/>
      <c r="AD293" s="131"/>
    </row>
    <row r="294" spans="2:30" ht="12.75">
      <c r="B294" s="220"/>
      <c r="C294" s="120"/>
      <c r="D294" s="121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2"/>
      <c r="AA294" s="58">
        <f t="shared" si="6"/>
        <v>0</v>
      </c>
      <c r="AB294" s="129"/>
      <c r="AC294" s="130"/>
      <c r="AD294" s="131"/>
    </row>
    <row r="295" spans="2:30" ht="12.75">
      <c r="B295" s="220"/>
      <c r="C295" s="120"/>
      <c r="D295" s="121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2"/>
      <c r="AA295" s="58">
        <f t="shared" si="6"/>
        <v>0</v>
      </c>
      <c r="AB295" s="129"/>
      <c r="AC295" s="130"/>
      <c r="AD295" s="131"/>
    </row>
    <row r="296" spans="2:30" ht="12.75">
      <c r="B296" s="220"/>
      <c r="C296" s="120"/>
      <c r="D296" s="121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2"/>
      <c r="AA296" s="58">
        <f t="shared" si="6"/>
        <v>0</v>
      </c>
      <c r="AB296" s="129"/>
      <c r="AC296" s="130"/>
      <c r="AD296" s="131"/>
    </row>
    <row r="297" spans="2:30" ht="12.75">
      <c r="B297" s="220"/>
      <c r="C297" s="120"/>
      <c r="D297" s="121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2"/>
      <c r="AA297" s="58">
        <f t="shared" si="6"/>
        <v>0</v>
      </c>
      <c r="AB297" s="129"/>
      <c r="AC297" s="130"/>
      <c r="AD297" s="131"/>
    </row>
    <row r="298" spans="2:30" ht="12.75">
      <c r="B298" s="220"/>
      <c r="C298" s="120"/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2"/>
      <c r="AA298" s="58">
        <f t="shared" si="6"/>
        <v>0</v>
      </c>
      <c r="AB298" s="129"/>
      <c r="AC298" s="130"/>
      <c r="AD298" s="131"/>
    </row>
    <row r="299" spans="2:30" ht="12.75">
      <c r="B299" s="220"/>
      <c r="C299" s="120"/>
      <c r="D299" s="121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2"/>
      <c r="AA299" s="58">
        <f t="shared" si="6"/>
        <v>0</v>
      </c>
      <c r="AB299" s="129"/>
      <c r="AC299" s="130"/>
      <c r="AD299" s="131"/>
    </row>
    <row r="300" spans="2:30" ht="12.75">
      <c r="B300" s="220"/>
      <c r="C300" s="120"/>
      <c r="D300" s="121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2"/>
      <c r="AA300" s="58">
        <f t="shared" si="6"/>
        <v>0</v>
      </c>
      <c r="AB300" s="129"/>
      <c r="AC300" s="130"/>
      <c r="AD300" s="131"/>
    </row>
    <row r="301" spans="2:30" ht="12.75">
      <c r="B301" s="220"/>
      <c r="C301" s="120"/>
      <c r="D301" s="121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2"/>
      <c r="AA301" s="58">
        <f t="shared" si="6"/>
        <v>0</v>
      </c>
      <c r="AB301" s="129"/>
      <c r="AC301" s="130"/>
      <c r="AD301" s="131"/>
    </row>
    <row r="302" spans="2:30" ht="12.75">
      <c r="B302" s="220"/>
      <c r="C302" s="120"/>
      <c r="D302" s="121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2"/>
      <c r="AA302" s="58">
        <f t="shared" si="6"/>
        <v>0</v>
      </c>
      <c r="AB302" s="129"/>
      <c r="AC302" s="130"/>
      <c r="AD302" s="131"/>
    </row>
    <row r="303" spans="2:30" ht="12.75">
      <c r="B303" s="220"/>
      <c r="C303" s="120"/>
      <c r="D303" s="121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2"/>
      <c r="AA303" s="58">
        <f t="shared" si="6"/>
        <v>0</v>
      </c>
      <c r="AB303" s="129"/>
      <c r="AC303" s="130"/>
      <c r="AD303" s="131"/>
    </row>
    <row r="304" spans="2:30" ht="12.75">
      <c r="B304" s="220"/>
      <c r="C304" s="120"/>
      <c r="D304" s="121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2"/>
      <c r="AA304" s="58">
        <f t="shared" si="6"/>
        <v>0</v>
      </c>
      <c r="AB304" s="129"/>
      <c r="AC304" s="130"/>
      <c r="AD304" s="131"/>
    </row>
    <row r="305" spans="2:30" ht="12.75">
      <c r="B305" s="220"/>
      <c r="C305" s="120"/>
      <c r="D305" s="121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2"/>
      <c r="AA305" s="58">
        <f t="shared" si="6"/>
        <v>0</v>
      </c>
      <c r="AB305" s="129"/>
      <c r="AC305" s="130"/>
      <c r="AD305" s="131"/>
    </row>
    <row r="306" spans="2:30" ht="12.75">
      <c r="B306" s="220"/>
      <c r="C306" s="120"/>
      <c r="D306" s="121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2"/>
      <c r="AA306" s="58">
        <f t="shared" si="6"/>
        <v>0</v>
      </c>
      <c r="AB306" s="129"/>
      <c r="AC306" s="130"/>
      <c r="AD306" s="131"/>
    </row>
    <row r="307" spans="2:30" ht="12.75">
      <c r="B307" s="220"/>
      <c r="C307" s="120"/>
      <c r="D307" s="121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2"/>
      <c r="AA307" s="58">
        <f t="shared" si="6"/>
        <v>0</v>
      </c>
      <c r="AB307" s="129"/>
      <c r="AC307" s="130"/>
      <c r="AD307" s="131"/>
    </row>
    <row r="308" spans="2:30" ht="12.75">
      <c r="B308" s="220"/>
      <c r="C308" s="120"/>
      <c r="D308" s="121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2"/>
      <c r="AA308" s="58">
        <f t="shared" si="6"/>
        <v>0</v>
      </c>
      <c r="AB308" s="129"/>
      <c r="AC308" s="130"/>
      <c r="AD308" s="131"/>
    </row>
    <row r="309" spans="2:30" ht="12.75">
      <c r="B309" s="220"/>
      <c r="C309" s="120"/>
      <c r="D309" s="121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2"/>
      <c r="AA309" s="58">
        <f t="shared" si="6"/>
        <v>0</v>
      </c>
      <c r="AB309" s="129"/>
      <c r="AC309" s="130"/>
      <c r="AD309" s="131"/>
    </row>
    <row r="310" spans="2:30" ht="12.75">
      <c r="B310" s="220"/>
      <c r="C310" s="120"/>
      <c r="D310" s="121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2"/>
      <c r="AA310" s="58">
        <f t="shared" si="6"/>
        <v>0</v>
      </c>
      <c r="AB310" s="129"/>
      <c r="AC310" s="130"/>
      <c r="AD310" s="131"/>
    </row>
    <row r="311" spans="2:30" ht="12.75">
      <c r="B311" s="220"/>
      <c r="C311" s="120"/>
      <c r="D311" s="121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2"/>
      <c r="AA311" s="58">
        <f t="shared" si="6"/>
        <v>0</v>
      </c>
      <c r="AB311" s="129"/>
      <c r="AC311" s="130"/>
      <c r="AD311" s="131"/>
    </row>
    <row r="312" spans="2:30" ht="12.75">
      <c r="B312" s="220"/>
      <c r="C312" s="120"/>
      <c r="D312" s="121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2"/>
      <c r="AA312" s="58">
        <f t="shared" si="6"/>
        <v>0</v>
      </c>
      <c r="AB312" s="129"/>
      <c r="AC312" s="130"/>
      <c r="AD312" s="131"/>
    </row>
    <row r="313" spans="2:30" ht="12.75">
      <c r="B313" s="220"/>
      <c r="C313" s="120"/>
      <c r="D313" s="121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2"/>
      <c r="AA313" s="58">
        <f t="shared" si="6"/>
        <v>0</v>
      </c>
      <c r="AB313" s="129"/>
      <c r="AC313" s="130"/>
      <c r="AD313" s="131"/>
    </row>
    <row r="314" spans="2:30" ht="12.75">
      <c r="B314" s="220"/>
      <c r="C314" s="120"/>
      <c r="D314" s="121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2"/>
      <c r="AA314" s="58">
        <f t="shared" si="6"/>
        <v>0</v>
      </c>
      <c r="AB314" s="129"/>
      <c r="AC314" s="130"/>
      <c r="AD314" s="131"/>
    </row>
    <row r="315" spans="2:30" ht="12.75">
      <c r="B315" s="220"/>
      <c r="C315" s="120"/>
      <c r="D315" s="121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2"/>
      <c r="AA315" s="58">
        <f t="shared" si="6"/>
        <v>0</v>
      </c>
      <c r="AB315" s="129"/>
      <c r="AC315" s="130"/>
      <c r="AD315" s="131"/>
    </row>
    <row r="316" spans="2:30" ht="12.75">
      <c r="B316" s="220"/>
      <c r="C316" s="120"/>
      <c r="D316" s="121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2"/>
      <c r="AA316" s="58">
        <f t="shared" si="6"/>
        <v>0</v>
      </c>
      <c r="AB316" s="129"/>
      <c r="AC316" s="130"/>
      <c r="AD316" s="131"/>
    </row>
    <row r="317" spans="2:30" ht="12.75">
      <c r="B317" s="220"/>
      <c r="C317" s="120"/>
      <c r="D317" s="121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2"/>
      <c r="AA317" s="58">
        <f t="shared" si="6"/>
        <v>0</v>
      </c>
      <c r="AB317" s="129"/>
      <c r="AC317" s="130"/>
      <c r="AD317" s="131"/>
    </row>
    <row r="318" spans="2:30" ht="12.75">
      <c r="B318" s="220"/>
      <c r="C318" s="120"/>
      <c r="D318" s="121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2"/>
      <c r="AA318" s="58">
        <f t="shared" si="6"/>
        <v>0</v>
      </c>
      <c r="AB318" s="129"/>
      <c r="AC318" s="130"/>
      <c r="AD318" s="131"/>
    </row>
    <row r="319" spans="2:30" ht="12.75">
      <c r="B319" s="220"/>
      <c r="C319" s="120"/>
      <c r="D319" s="121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2"/>
      <c r="AA319" s="58">
        <f t="shared" si="6"/>
        <v>0</v>
      </c>
      <c r="AB319" s="129"/>
      <c r="AC319" s="130"/>
      <c r="AD319" s="131"/>
    </row>
    <row r="320" spans="2:30" ht="12.75">
      <c r="B320" s="220"/>
      <c r="C320" s="120"/>
      <c r="D320" s="121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2"/>
      <c r="AA320" s="58">
        <f t="shared" si="6"/>
        <v>0</v>
      </c>
      <c r="AB320" s="129"/>
      <c r="AC320" s="130"/>
      <c r="AD320" s="131"/>
    </row>
    <row r="321" spans="2:30" ht="12.75">
      <c r="B321" s="220"/>
      <c r="C321" s="120"/>
      <c r="D321" s="121"/>
      <c r="E321" s="121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2"/>
      <c r="AA321" s="58">
        <f t="shared" si="6"/>
        <v>0</v>
      </c>
      <c r="AB321" s="129"/>
      <c r="AC321" s="130"/>
      <c r="AD321" s="131"/>
    </row>
    <row r="322" spans="2:30" ht="12.75">
      <c r="B322" s="220"/>
      <c r="C322" s="120"/>
      <c r="D322" s="121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2"/>
      <c r="AA322" s="58">
        <f t="shared" si="6"/>
        <v>0</v>
      </c>
      <c r="AB322" s="129"/>
      <c r="AC322" s="130"/>
      <c r="AD322" s="131"/>
    </row>
    <row r="323" spans="2:30" ht="12.75">
      <c r="B323" s="220"/>
      <c r="C323" s="120"/>
      <c r="D323" s="121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2"/>
      <c r="AA323" s="58">
        <f t="shared" si="6"/>
        <v>0</v>
      </c>
      <c r="AB323" s="129"/>
      <c r="AC323" s="130"/>
      <c r="AD323" s="131"/>
    </row>
    <row r="324" spans="2:30" ht="12.75">
      <c r="B324" s="220"/>
      <c r="C324" s="120"/>
      <c r="D324" s="121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2"/>
      <c r="AA324" s="58">
        <f t="shared" si="6"/>
        <v>0</v>
      </c>
      <c r="AB324" s="129"/>
      <c r="AC324" s="130"/>
      <c r="AD324" s="131"/>
    </row>
    <row r="325" spans="2:30" ht="12.75">
      <c r="B325" s="220"/>
      <c r="C325" s="120"/>
      <c r="D325" s="121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2"/>
      <c r="AA325" s="58">
        <f t="shared" si="6"/>
        <v>0</v>
      </c>
      <c r="AB325" s="129"/>
      <c r="AC325" s="130"/>
      <c r="AD325" s="131"/>
    </row>
    <row r="326" spans="2:30" ht="12.75">
      <c r="B326" s="220"/>
      <c r="C326" s="120"/>
      <c r="D326" s="121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2"/>
      <c r="AA326" s="58">
        <f t="shared" si="6"/>
        <v>0</v>
      </c>
      <c r="AB326" s="129"/>
      <c r="AC326" s="130"/>
      <c r="AD326" s="131"/>
    </row>
    <row r="327" spans="2:30" ht="12.75">
      <c r="B327" s="220"/>
      <c r="C327" s="120"/>
      <c r="D327" s="121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2"/>
      <c r="AA327" s="58">
        <f t="shared" si="6"/>
        <v>0</v>
      </c>
      <c r="AB327" s="129"/>
      <c r="AC327" s="130"/>
      <c r="AD327" s="131"/>
    </row>
    <row r="328" spans="2:30" ht="12.75">
      <c r="B328" s="220"/>
      <c r="C328" s="120"/>
      <c r="D328" s="121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2"/>
      <c r="AA328" s="58">
        <f t="shared" si="6"/>
        <v>0</v>
      </c>
      <c r="AB328" s="129"/>
      <c r="AC328" s="130"/>
      <c r="AD328" s="131"/>
    </row>
    <row r="329" spans="2:30" ht="12.75">
      <c r="B329" s="220"/>
      <c r="C329" s="120"/>
      <c r="D329" s="121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2"/>
      <c r="AA329" s="58">
        <f t="shared" si="6"/>
        <v>0</v>
      </c>
      <c r="AB329" s="129"/>
      <c r="AC329" s="130"/>
      <c r="AD329" s="131"/>
    </row>
    <row r="330" spans="2:30" ht="12.75">
      <c r="B330" s="220"/>
      <c r="C330" s="120"/>
      <c r="D330" s="121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2"/>
      <c r="AA330" s="58">
        <f t="shared" si="6"/>
        <v>0</v>
      </c>
      <c r="AB330" s="129"/>
      <c r="AC330" s="130"/>
      <c r="AD330" s="131"/>
    </row>
    <row r="331" spans="2:30" ht="12.75">
      <c r="B331" s="220"/>
      <c r="C331" s="120"/>
      <c r="D331" s="121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2"/>
      <c r="AA331" s="58">
        <f t="shared" si="6"/>
        <v>0</v>
      </c>
      <c r="AB331" s="129"/>
      <c r="AC331" s="130"/>
      <c r="AD331" s="131"/>
    </row>
    <row r="332" spans="2:30" ht="12.75">
      <c r="B332" s="220"/>
      <c r="C332" s="120"/>
      <c r="D332" s="121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2"/>
      <c r="AA332" s="58">
        <f t="shared" si="6"/>
        <v>0</v>
      </c>
      <c r="AB332" s="129"/>
      <c r="AC332" s="130"/>
      <c r="AD332" s="131"/>
    </row>
    <row r="333" spans="2:30" ht="12.75">
      <c r="B333" s="220"/>
      <c r="C333" s="120"/>
      <c r="D333" s="121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2"/>
      <c r="AA333" s="58">
        <f t="shared" si="6"/>
        <v>0</v>
      </c>
      <c r="AB333" s="129"/>
      <c r="AC333" s="130"/>
      <c r="AD333" s="131"/>
    </row>
    <row r="334" spans="2:30" ht="12.75">
      <c r="B334" s="220"/>
      <c r="C334" s="120"/>
      <c r="D334" s="121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2"/>
      <c r="AA334" s="58">
        <f t="shared" si="6"/>
        <v>0</v>
      </c>
      <c r="AB334" s="129"/>
      <c r="AC334" s="130"/>
      <c r="AD334" s="131"/>
    </row>
    <row r="335" spans="2:30" ht="12.75">
      <c r="B335" s="220"/>
      <c r="C335" s="120"/>
      <c r="D335" s="121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2"/>
      <c r="AA335" s="58">
        <f t="shared" si="6"/>
        <v>0</v>
      </c>
      <c r="AB335" s="129"/>
      <c r="AC335" s="130"/>
      <c r="AD335" s="131"/>
    </row>
    <row r="336" spans="2:30" ht="12.75">
      <c r="B336" s="220"/>
      <c r="C336" s="120"/>
      <c r="D336" s="121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2"/>
      <c r="AA336" s="58">
        <f t="shared" si="6"/>
        <v>0</v>
      </c>
      <c r="AB336" s="129"/>
      <c r="AC336" s="130"/>
      <c r="AD336" s="131"/>
    </row>
    <row r="337" spans="2:30" ht="12.75">
      <c r="B337" s="220"/>
      <c r="C337" s="120"/>
      <c r="D337" s="121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2"/>
      <c r="AA337" s="58">
        <f t="shared" si="6"/>
        <v>0</v>
      </c>
      <c r="AB337" s="129"/>
      <c r="AC337" s="130"/>
      <c r="AD337" s="131"/>
    </row>
    <row r="338" spans="2:30" ht="12.75">
      <c r="B338" s="220"/>
      <c r="C338" s="120"/>
      <c r="D338" s="121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2"/>
      <c r="AA338" s="58">
        <f t="shared" si="6"/>
        <v>0</v>
      </c>
      <c r="AB338" s="129"/>
      <c r="AC338" s="130"/>
      <c r="AD338" s="131"/>
    </row>
    <row r="339" spans="2:30" ht="12.75">
      <c r="B339" s="220"/>
      <c r="C339" s="120"/>
      <c r="D339" s="121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2"/>
      <c r="AA339" s="58">
        <f t="shared" si="6"/>
        <v>0</v>
      </c>
      <c r="AB339" s="129"/>
      <c r="AC339" s="130"/>
      <c r="AD339" s="131"/>
    </row>
    <row r="340" spans="2:30" ht="12.75">
      <c r="B340" s="220"/>
      <c r="C340" s="120"/>
      <c r="D340" s="121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2"/>
      <c r="AA340" s="58">
        <f t="shared" si="6"/>
        <v>0</v>
      </c>
      <c r="AB340" s="129"/>
      <c r="AC340" s="130"/>
      <c r="AD340" s="131"/>
    </row>
    <row r="341" spans="2:30" ht="12.75">
      <c r="B341" s="220"/>
      <c r="C341" s="120"/>
      <c r="D341" s="121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2"/>
      <c r="AA341" s="58">
        <f t="shared" si="6"/>
        <v>0</v>
      </c>
      <c r="AB341" s="129"/>
      <c r="AC341" s="130"/>
      <c r="AD341" s="131"/>
    </row>
    <row r="342" spans="2:30" ht="12.75">
      <c r="B342" s="220"/>
      <c r="C342" s="120"/>
      <c r="D342" s="121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2"/>
      <c r="AA342" s="58">
        <f t="shared" si="6"/>
        <v>0</v>
      </c>
      <c r="AB342" s="129"/>
      <c r="AC342" s="130"/>
      <c r="AD342" s="131"/>
    </row>
    <row r="343" spans="2:30" ht="12.75">
      <c r="B343" s="220"/>
      <c r="C343" s="120"/>
      <c r="D343" s="121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2"/>
      <c r="AA343" s="58">
        <f aca="true" t="shared" si="7" ref="AA343:AA378">SUM(C343:Z343)</f>
        <v>0</v>
      </c>
      <c r="AB343" s="129"/>
      <c r="AC343" s="130"/>
      <c r="AD343" s="131"/>
    </row>
    <row r="344" spans="2:30" ht="12.75">
      <c r="B344" s="220"/>
      <c r="C344" s="120"/>
      <c r="D344" s="121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2"/>
      <c r="AA344" s="58">
        <f t="shared" si="7"/>
        <v>0</v>
      </c>
      <c r="AB344" s="129"/>
      <c r="AC344" s="130"/>
      <c r="AD344" s="131"/>
    </row>
    <row r="345" spans="2:30" ht="12.75">
      <c r="B345" s="220"/>
      <c r="C345" s="120"/>
      <c r="D345" s="121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2"/>
      <c r="AA345" s="58">
        <f t="shared" si="7"/>
        <v>0</v>
      </c>
      <c r="AB345" s="129"/>
      <c r="AC345" s="130"/>
      <c r="AD345" s="131"/>
    </row>
    <row r="346" spans="2:30" ht="12.75">
      <c r="B346" s="220"/>
      <c r="C346" s="120"/>
      <c r="D346" s="121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2"/>
      <c r="AA346" s="58">
        <f t="shared" si="7"/>
        <v>0</v>
      </c>
      <c r="AB346" s="129"/>
      <c r="AC346" s="130"/>
      <c r="AD346" s="131"/>
    </row>
    <row r="347" spans="2:30" ht="12.75">
      <c r="B347" s="220"/>
      <c r="C347" s="120"/>
      <c r="D347" s="121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2"/>
      <c r="AA347" s="58">
        <f t="shared" si="7"/>
        <v>0</v>
      </c>
      <c r="AB347" s="129"/>
      <c r="AC347" s="130"/>
      <c r="AD347" s="131"/>
    </row>
    <row r="348" spans="2:30" ht="12.75">
      <c r="B348" s="220"/>
      <c r="C348" s="120"/>
      <c r="D348" s="121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2"/>
      <c r="AA348" s="58">
        <f t="shared" si="7"/>
        <v>0</v>
      </c>
      <c r="AB348" s="129"/>
      <c r="AC348" s="130"/>
      <c r="AD348" s="131"/>
    </row>
    <row r="349" spans="2:30" ht="12.75">
      <c r="B349" s="220"/>
      <c r="C349" s="120"/>
      <c r="D349" s="121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2"/>
      <c r="AA349" s="58">
        <f t="shared" si="7"/>
        <v>0</v>
      </c>
      <c r="AB349" s="129"/>
      <c r="AC349" s="130"/>
      <c r="AD349" s="131"/>
    </row>
    <row r="350" spans="2:30" ht="12.75">
      <c r="B350" s="220"/>
      <c r="C350" s="120"/>
      <c r="D350" s="121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2"/>
      <c r="AA350" s="58">
        <f t="shared" si="7"/>
        <v>0</v>
      </c>
      <c r="AB350" s="129"/>
      <c r="AC350" s="130"/>
      <c r="AD350" s="131"/>
    </row>
    <row r="351" spans="2:30" ht="12.75">
      <c r="B351" s="220"/>
      <c r="C351" s="120"/>
      <c r="D351" s="121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2"/>
      <c r="AA351" s="58">
        <f t="shared" si="7"/>
        <v>0</v>
      </c>
      <c r="AB351" s="129"/>
      <c r="AC351" s="130"/>
      <c r="AD351" s="131"/>
    </row>
    <row r="352" spans="2:30" ht="12.75">
      <c r="B352" s="220"/>
      <c r="C352" s="120"/>
      <c r="D352" s="121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2"/>
      <c r="AA352" s="58">
        <f t="shared" si="7"/>
        <v>0</v>
      </c>
      <c r="AB352" s="129"/>
      <c r="AC352" s="130"/>
      <c r="AD352" s="131"/>
    </row>
    <row r="353" spans="2:30" ht="12.75">
      <c r="B353" s="220"/>
      <c r="C353" s="120"/>
      <c r="D353" s="121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2"/>
      <c r="AA353" s="58">
        <f t="shared" si="7"/>
        <v>0</v>
      </c>
      <c r="AB353" s="129"/>
      <c r="AC353" s="130"/>
      <c r="AD353" s="131"/>
    </row>
    <row r="354" spans="2:30" ht="12.75">
      <c r="B354" s="220"/>
      <c r="C354" s="120"/>
      <c r="D354" s="121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2"/>
      <c r="AA354" s="58">
        <f t="shared" si="7"/>
        <v>0</v>
      </c>
      <c r="AB354" s="129"/>
      <c r="AC354" s="130"/>
      <c r="AD354" s="131"/>
    </row>
    <row r="355" spans="2:30" ht="12.75">
      <c r="B355" s="220"/>
      <c r="C355" s="120"/>
      <c r="D355" s="121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2"/>
      <c r="AA355" s="58">
        <f t="shared" si="7"/>
        <v>0</v>
      </c>
      <c r="AB355" s="129"/>
      <c r="AC355" s="130"/>
      <c r="AD355" s="131"/>
    </row>
    <row r="356" spans="2:30" ht="12.75">
      <c r="B356" s="220"/>
      <c r="C356" s="120"/>
      <c r="D356" s="121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2"/>
      <c r="AA356" s="58">
        <f t="shared" si="7"/>
        <v>0</v>
      </c>
      <c r="AB356" s="129"/>
      <c r="AC356" s="130"/>
      <c r="AD356" s="131"/>
    </row>
    <row r="357" spans="2:30" ht="12.75">
      <c r="B357" s="220"/>
      <c r="C357" s="120"/>
      <c r="D357" s="121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2"/>
      <c r="AA357" s="58">
        <f t="shared" si="7"/>
        <v>0</v>
      </c>
      <c r="AB357" s="129"/>
      <c r="AC357" s="130"/>
      <c r="AD357" s="131"/>
    </row>
    <row r="358" spans="2:30" ht="12.75">
      <c r="B358" s="220"/>
      <c r="C358" s="120"/>
      <c r="D358" s="121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2"/>
      <c r="AA358" s="58">
        <f t="shared" si="7"/>
        <v>0</v>
      </c>
      <c r="AB358" s="129"/>
      <c r="AC358" s="130"/>
      <c r="AD358" s="131"/>
    </row>
    <row r="359" spans="2:30" ht="12.75">
      <c r="B359" s="220"/>
      <c r="C359" s="120"/>
      <c r="D359" s="121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2"/>
      <c r="AA359" s="58">
        <f t="shared" si="7"/>
        <v>0</v>
      </c>
      <c r="AB359" s="129"/>
      <c r="AC359" s="130"/>
      <c r="AD359" s="131"/>
    </row>
    <row r="360" spans="2:30" ht="12.75">
      <c r="B360" s="220"/>
      <c r="C360" s="120"/>
      <c r="D360" s="121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2"/>
      <c r="AA360" s="58">
        <f t="shared" si="7"/>
        <v>0</v>
      </c>
      <c r="AB360" s="129"/>
      <c r="AC360" s="130"/>
      <c r="AD360" s="131"/>
    </row>
    <row r="361" spans="2:30" ht="12.75">
      <c r="B361" s="220"/>
      <c r="C361" s="120"/>
      <c r="D361" s="121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2"/>
      <c r="AA361" s="58">
        <f t="shared" si="7"/>
        <v>0</v>
      </c>
      <c r="AB361" s="129"/>
      <c r="AC361" s="130"/>
      <c r="AD361" s="131"/>
    </row>
    <row r="362" spans="2:30" ht="12.75">
      <c r="B362" s="220"/>
      <c r="C362" s="120"/>
      <c r="D362" s="121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2"/>
      <c r="AA362" s="58">
        <f t="shared" si="7"/>
        <v>0</v>
      </c>
      <c r="AB362" s="129"/>
      <c r="AC362" s="130"/>
      <c r="AD362" s="131"/>
    </row>
    <row r="363" spans="2:30" ht="12.75">
      <c r="B363" s="220"/>
      <c r="C363" s="120"/>
      <c r="D363" s="121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2"/>
      <c r="AA363" s="58">
        <f t="shared" si="7"/>
        <v>0</v>
      </c>
      <c r="AB363" s="129"/>
      <c r="AC363" s="130"/>
      <c r="AD363" s="131"/>
    </row>
    <row r="364" spans="2:30" ht="12.75">
      <c r="B364" s="220"/>
      <c r="C364" s="120"/>
      <c r="D364" s="121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2"/>
      <c r="AA364" s="58">
        <f t="shared" si="7"/>
        <v>0</v>
      </c>
      <c r="AB364" s="129"/>
      <c r="AC364" s="130"/>
      <c r="AD364" s="131"/>
    </row>
    <row r="365" spans="2:30" ht="12.75">
      <c r="B365" s="220"/>
      <c r="C365" s="120"/>
      <c r="D365" s="121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2"/>
      <c r="AA365" s="58">
        <f t="shared" si="7"/>
        <v>0</v>
      </c>
      <c r="AB365" s="129"/>
      <c r="AC365" s="130"/>
      <c r="AD365" s="131"/>
    </row>
    <row r="366" spans="2:30" ht="12.75">
      <c r="B366" s="220"/>
      <c r="C366" s="120"/>
      <c r="D366" s="121"/>
      <c r="E366" s="121"/>
      <c r="F366" s="121"/>
      <c r="G366" s="121"/>
      <c r="H366" s="121"/>
      <c r="I366" s="121"/>
      <c r="J366" s="121"/>
      <c r="K366" s="121"/>
      <c r="L366" s="121"/>
      <c r="M366" s="121"/>
      <c r="N366" s="121"/>
      <c r="O366" s="121"/>
      <c r="P366" s="121"/>
      <c r="Q366" s="121"/>
      <c r="R366" s="121"/>
      <c r="S366" s="121"/>
      <c r="T366" s="121"/>
      <c r="U366" s="121"/>
      <c r="V366" s="121"/>
      <c r="W366" s="121"/>
      <c r="X366" s="121"/>
      <c r="Y366" s="121"/>
      <c r="Z366" s="122"/>
      <c r="AA366" s="58">
        <f t="shared" si="7"/>
        <v>0</v>
      </c>
      <c r="AB366" s="129"/>
      <c r="AC366" s="130"/>
      <c r="AD366" s="131"/>
    </row>
    <row r="367" spans="2:30" ht="12.75">
      <c r="B367" s="220"/>
      <c r="C367" s="120"/>
      <c r="D367" s="121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2"/>
      <c r="AA367" s="58">
        <f t="shared" si="7"/>
        <v>0</v>
      </c>
      <c r="AB367" s="129"/>
      <c r="AC367" s="130"/>
      <c r="AD367" s="131"/>
    </row>
    <row r="368" spans="2:30" ht="12.75">
      <c r="B368" s="220"/>
      <c r="C368" s="120"/>
      <c r="D368" s="121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2"/>
      <c r="AA368" s="58">
        <f t="shared" si="7"/>
        <v>0</v>
      </c>
      <c r="AB368" s="129"/>
      <c r="AC368" s="130"/>
      <c r="AD368" s="131"/>
    </row>
    <row r="369" spans="2:30" ht="12.75">
      <c r="B369" s="220"/>
      <c r="C369" s="120"/>
      <c r="D369" s="121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2"/>
      <c r="AA369" s="58">
        <f t="shared" si="7"/>
        <v>0</v>
      </c>
      <c r="AB369" s="129"/>
      <c r="AC369" s="130"/>
      <c r="AD369" s="131"/>
    </row>
    <row r="370" spans="2:30" ht="12.75">
      <c r="B370" s="220"/>
      <c r="C370" s="120"/>
      <c r="D370" s="121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2"/>
      <c r="AA370" s="58">
        <f t="shared" si="7"/>
        <v>0</v>
      </c>
      <c r="AB370" s="129"/>
      <c r="AC370" s="130"/>
      <c r="AD370" s="131"/>
    </row>
    <row r="371" spans="2:30" ht="12.75">
      <c r="B371" s="220"/>
      <c r="C371" s="120"/>
      <c r="D371" s="121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2"/>
      <c r="AA371" s="58">
        <f t="shared" si="7"/>
        <v>0</v>
      </c>
      <c r="AB371" s="129"/>
      <c r="AC371" s="130"/>
      <c r="AD371" s="131"/>
    </row>
    <row r="372" spans="2:30" ht="12.75">
      <c r="B372" s="220"/>
      <c r="C372" s="120"/>
      <c r="D372" s="121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2"/>
      <c r="AA372" s="58">
        <f t="shared" si="7"/>
        <v>0</v>
      </c>
      <c r="AB372" s="129"/>
      <c r="AC372" s="130"/>
      <c r="AD372" s="131"/>
    </row>
    <row r="373" spans="2:30" ht="12.75">
      <c r="B373" s="220"/>
      <c r="C373" s="120"/>
      <c r="D373" s="121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2"/>
      <c r="AA373" s="58">
        <f t="shared" si="7"/>
        <v>0</v>
      </c>
      <c r="AB373" s="129"/>
      <c r="AC373" s="130"/>
      <c r="AD373" s="131"/>
    </row>
    <row r="374" spans="2:30" ht="12.75">
      <c r="B374" s="220"/>
      <c r="C374" s="120"/>
      <c r="D374" s="121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2"/>
      <c r="AA374" s="58">
        <f t="shared" si="7"/>
        <v>0</v>
      </c>
      <c r="AB374" s="129"/>
      <c r="AC374" s="130"/>
      <c r="AD374" s="131"/>
    </row>
    <row r="375" spans="2:30" ht="12.75">
      <c r="B375" s="220"/>
      <c r="C375" s="120"/>
      <c r="D375" s="121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2"/>
      <c r="AA375" s="58">
        <f t="shared" si="7"/>
        <v>0</v>
      </c>
      <c r="AB375" s="129"/>
      <c r="AC375" s="130"/>
      <c r="AD375" s="131"/>
    </row>
    <row r="376" spans="2:30" ht="12.75">
      <c r="B376" s="220"/>
      <c r="C376" s="120"/>
      <c r="D376" s="121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2"/>
      <c r="AA376" s="58">
        <f t="shared" si="7"/>
        <v>0</v>
      </c>
      <c r="AB376" s="129"/>
      <c r="AC376" s="130"/>
      <c r="AD376" s="131"/>
    </row>
    <row r="377" spans="2:30" ht="12.75">
      <c r="B377" s="220"/>
      <c r="C377" s="120"/>
      <c r="D377" s="121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2"/>
      <c r="AA377" s="58">
        <f t="shared" si="7"/>
        <v>0</v>
      </c>
      <c r="AB377" s="129"/>
      <c r="AC377" s="130"/>
      <c r="AD377" s="131"/>
    </row>
    <row r="378" spans="2:30" ht="13.5" thickBot="1">
      <c r="B378" s="221"/>
      <c r="C378" s="123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  <c r="R378" s="124"/>
      <c r="S378" s="124"/>
      <c r="T378" s="124"/>
      <c r="U378" s="124"/>
      <c r="V378" s="124"/>
      <c r="W378" s="124"/>
      <c r="X378" s="124"/>
      <c r="Y378" s="124"/>
      <c r="Z378" s="125"/>
      <c r="AA378" s="59">
        <f t="shared" si="7"/>
        <v>0</v>
      </c>
      <c r="AB378" s="132"/>
      <c r="AC378" s="133"/>
      <c r="AD378" s="134"/>
    </row>
    <row r="379" spans="2:30" ht="13.5" thickTop="1"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</row>
    <row r="380" spans="2:30" ht="12.75"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</row>
    <row r="381" spans="2:30" ht="12.75"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</row>
    <row r="382" spans="2:30" ht="12.75"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</row>
    <row r="383" spans="2:30" ht="12.75"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</row>
    <row r="384" spans="2:30" ht="12.75"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</row>
    <row r="385" s="17" customFormat="1" ht="12.75"/>
    <row r="386" s="17" customFormat="1" ht="12.75"/>
    <row r="387" s="17" customFormat="1" ht="12.75"/>
    <row r="388" s="17" customFormat="1" ht="12.75"/>
    <row r="389" s="17" customFormat="1" ht="12.75"/>
    <row r="390" s="17" customFormat="1" ht="12.75"/>
    <row r="391" s="17" customFormat="1" ht="12.75"/>
    <row r="392" s="17" customFormat="1" ht="12.75"/>
    <row r="393" s="17" customFormat="1" ht="12.75"/>
    <row r="394" s="17" customFormat="1" ht="12.75"/>
    <row r="395" s="17" customFormat="1" ht="12.75"/>
    <row r="396" s="17" customFormat="1" ht="12.75"/>
    <row r="397" s="17" customFormat="1" ht="12.75"/>
    <row r="398" s="17" customFormat="1" ht="12.75"/>
    <row r="399" s="17" customFormat="1" ht="12.75"/>
    <row r="400" s="17" customFormat="1" ht="12.75"/>
    <row r="401" s="17" customFormat="1" ht="12.75"/>
    <row r="402" s="17" customFormat="1" ht="12.75"/>
    <row r="403" s="17" customFormat="1" ht="12.75"/>
    <row r="404" s="17" customFormat="1" ht="12.75"/>
    <row r="405" s="17" customFormat="1" ht="12.75"/>
    <row r="406" s="17" customFormat="1" ht="12.75"/>
    <row r="407" s="17" customFormat="1" ht="12.75"/>
    <row r="408" s="17" customFormat="1" ht="12.75"/>
    <row r="409" s="17" customFormat="1" ht="12.75"/>
    <row r="410" s="17" customFormat="1" ht="12.75"/>
    <row r="411" s="17" customFormat="1" ht="12.75"/>
    <row r="412" s="17" customFormat="1" ht="12.75"/>
    <row r="413" s="17" customFormat="1" ht="12.75"/>
    <row r="414" s="17" customFormat="1" ht="12.75"/>
    <row r="415" s="17" customFormat="1" ht="12.75"/>
    <row r="416" s="17" customFormat="1" ht="12.75"/>
    <row r="417" s="17" customFormat="1" ht="12.75"/>
    <row r="418" s="17" customFormat="1" ht="12.75"/>
    <row r="419" s="17" customFormat="1" ht="12.75"/>
    <row r="420" s="17" customFormat="1" ht="12.75"/>
    <row r="421" s="17" customFormat="1" ht="12.75"/>
    <row r="422" s="17" customFormat="1" ht="12.75"/>
    <row r="423" s="17" customFormat="1" ht="12.75"/>
    <row r="424" s="17" customFormat="1" ht="12.75"/>
    <row r="425" s="17" customFormat="1" ht="12.75"/>
    <row r="426" s="17" customFormat="1" ht="12.75"/>
    <row r="427" s="17" customFormat="1" ht="12.75"/>
    <row r="428" s="17" customFormat="1" ht="12.75"/>
    <row r="429" s="17" customFormat="1" ht="12.75"/>
    <row r="430" s="17" customFormat="1" ht="12.75"/>
    <row r="431" s="17" customFormat="1" ht="12.75"/>
    <row r="432" s="17" customFormat="1" ht="12.75"/>
    <row r="433" s="17" customFormat="1" ht="12.75"/>
    <row r="434" s="17" customFormat="1" ht="12.75"/>
    <row r="435" s="17" customFormat="1" ht="12.75"/>
    <row r="436" s="17" customFormat="1" ht="12.75"/>
    <row r="437" s="17" customFormat="1" ht="12.75"/>
    <row r="438" s="17" customFormat="1" ht="12.75"/>
    <row r="439" s="17" customFormat="1" ht="12.75"/>
    <row r="440" s="17" customFormat="1" ht="12.75"/>
    <row r="441" s="17" customFormat="1" ht="12.75"/>
    <row r="442" s="17" customFormat="1" ht="12.75"/>
    <row r="443" s="17" customFormat="1" ht="12.75"/>
  </sheetData>
  <sheetProtection/>
  <mergeCells count="29">
    <mergeCell ref="AB10:AD10"/>
    <mergeCell ref="C11:C12"/>
    <mergeCell ref="G11:G12"/>
    <mergeCell ref="H11:H12"/>
    <mergeCell ref="I11:I12"/>
    <mergeCell ref="J11:J12"/>
    <mergeCell ref="K11:K12"/>
    <mergeCell ref="R11:R12"/>
    <mergeCell ref="W11:W12"/>
    <mergeCell ref="X11:X12"/>
    <mergeCell ref="AF10:AH10"/>
    <mergeCell ref="B7:AD7"/>
    <mergeCell ref="S11:S12"/>
    <mergeCell ref="T11:T12"/>
    <mergeCell ref="Y11:Y12"/>
    <mergeCell ref="Z11:Z12"/>
    <mergeCell ref="U11:U12"/>
    <mergeCell ref="O11:O12"/>
    <mergeCell ref="V11:V12"/>
    <mergeCell ref="P11:P12"/>
    <mergeCell ref="B10:B12"/>
    <mergeCell ref="E11:E12"/>
    <mergeCell ref="F11:F12"/>
    <mergeCell ref="C10:Z10"/>
    <mergeCell ref="M11:M12"/>
    <mergeCell ref="N11:N12"/>
    <mergeCell ref="L11:L12"/>
    <mergeCell ref="D11:D12"/>
    <mergeCell ref="Q11:Q12"/>
  </mergeCells>
  <printOptions/>
  <pageMargins left="0.25" right="0.34" top="0.29" bottom="0.36" header="0.22" footer="0.17"/>
  <pageSetup fitToHeight="1" fitToWidth="1" horizontalDpi="600" verticalDpi="600" orientation="landscape" paperSize="9" scale="77" r:id="rId1"/>
  <headerFooter alignWithMargins="0">
    <oddFooter>&amp;CСтрана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17" customWidth="1"/>
    <col min="2" max="2" width="5.421875" style="28" customWidth="1"/>
    <col min="3" max="3" width="48.8515625" style="17" customWidth="1"/>
    <col min="4" max="15" width="6.7109375" style="17" customWidth="1"/>
    <col min="16" max="16" width="9.7109375" style="29" customWidth="1"/>
    <col min="17" max="16384" width="9.140625" style="17" customWidth="1"/>
  </cols>
  <sheetData>
    <row r="1" spans="1:16" ht="12.75">
      <c r="A1" s="9" t="s">
        <v>40</v>
      </c>
      <c r="B1" s="10"/>
      <c r="C1" s="9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2.75">
      <c r="A2" s="9"/>
      <c r="B2" s="10"/>
      <c r="C2" s="9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2.75">
      <c r="A3" s="13"/>
      <c r="B3" s="11" t="str">
        <f>CONCATENATE('Poc.strana'!A22," ",'Poc.strana'!C22)</f>
        <v>Назив енергетског субјекта: 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2.75">
      <c r="A4" s="13"/>
      <c r="B4" s="11" t="str">
        <f>CONCATENATE('Poc.strana'!A35," ",'Poc.strana'!C35)</f>
        <v>Датум обраде: 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2.75">
      <c r="A5" s="13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12.75">
      <c r="A6" s="13"/>
      <c r="B6" s="12"/>
      <c r="C6" s="14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12.75">
      <c r="A7" s="13"/>
      <c r="B7" s="489" t="str">
        <f>CONCATENATE("Табела ЕТ-3-5.2 РЕАЛИЗАЦИЈА/ПЛАН ПРЕУЗИМАЊА И ИСПОРУКЕ ЕЛЕКТРИЧНЕ ЕНЕРГИЈЕ ЗА"," ",'Poc.strana'!C25,". ГОДИНУ")</f>
        <v>Табела ЕТ-3-5.2 РЕАЛИЗАЦИЈА/ПЛАН ПРЕУЗИМАЊА И ИСПОРУКЕ ЕЛЕКТРИЧНЕ ЕНЕРГИЈЕ ЗА 2023. ГОДИНУ</v>
      </c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489"/>
    </row>
    <row r="8" spans="1:16" ht="13.5" thickBot="1">
      <c r="A8" s="13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2:16" ht="14.25" thickBot="1" thickTop="1">
      <c r="B9" s="103"/>
      <c r="C9" s="86" t="s">
        <v>68</v>
      </c>
      <c r="D9" s="104"/>
      <c r="E9" s="503"/>
      <c r="F9" s="503"/>
      <c r="G9" s="503"/>
      <c r="H9" s="197" t="s">
        <v>73</v>
      </c>
      <c r="I9" s="86"/>
      <c r="J9" s="86"/>
      <c r="K9" s="86"/>
      <c r="L9" s="104"/>
      <c r="M9" s="86"/>
      <c r="N9" s="86"/>
      <c r="O9" s="86"/>
      <c r="P9" s="105"/>
    </row>
    <row r="10" spans="2:16" ht="13.5" thickTop="1">
      <c r="B10" s="18" t="s">
        <v>42</v>
      </c>
      <c r="C10" s="507" t="s">
        <v>43</v>
      </c>
      <c r="D10" s="504" t="s">
        <v>44</v>
      </c>
      <c r="E10" s="505"/>
      <c r="F10" s="505"/>
      <c r="G10" s="505"/>
      <c r="H10" s="505"/>
      <c r="I10" s="505"/>
      <c r="J10" s="505"/>
      <c r="K10" s="505"/>
      <c r="L10" s="505"/>
      <c r="M10" s="505"/>
      <c r="N10" s="505"/>
      <c r="O10" s="506"/>
      <c r="P10" s="19" t="s">
        <v>13</v>
      </c>
    </row>
    <row r="11" spans="2:16" ht="12.75">
      <c r="B11" s="20" t="s">
        <v>45</v>
      </c>
      <c r="C11" s="508"/>
      <c r="D11" s="66" t="s">
        <v>14</v>
      </c>
      <c r="E11" s="67" t="s">
        <v>15</v>
      </c>
      <c r="F11" s="67" t="s">
        <v>16</v>
      </c>
      <c r="G11" s="67" t="s">
        <v>17</v>
      </c>
      <c r="H11" s="67" t="s">
        <v>18</v>
      </c>
      <c r="I11" s="67" t="s">
        <v>19</v>
      </c>
      <c r="J11" s="67" t="s">
        <v>20</v>
      </c>
      <c r="K11" s="67" t="s">
        <v>21</v>
      </c>
      <c r="L11" s="67" t="s">
        <v>22</v>
      </c>
      <c r="M11" s="67" t="s">
        <v>23</v>
      </c>
      <c r="N11" s="67" t="s">
        <v>24</v>
      </c>
      <c r="O11" s="68" t="s">
        <v>25</v>
      </c>
      <c r="P11" s="21" t="s">
        <v>46</v>
      </c>
    </row>
    <row r="12" spans="2:16" ht="12.75">
      <c r="B12" s="233" t="s">
        <v>79</v>
      </c>
      <c r="C12" s="234" t="s">
        <v>80</v>
      </c>
      <c r="D12" s="235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7"/>
      <c r="P12" s="238"/>
    </row>
    <row r="13" spans="2:16" ht="12.75">
      <c r="B13" s="48">
        <v>1</v>
      </c>
      <c r="C13" s="22" t="s">
        <v>84</v>
      </c>
      <c r="D13" s="326">
        <f>D14+D15+D16+D17</f>
        <v>0</v>
      </c>
      <c r="E13" s="327">
        <f aca="true" t="shared" si="0" ref="E13:O13">E14+E15+E16+E17</f>
        <v>0</v>
      </c>
      <c r="F13" s="327">
        <f t="shared" si="0"/>
        <v>0</v>
      </c>
      <c r="G13" s="327">
        <f t="shared" si="0"/>
        <v>0</v>
      </c>
      <c r="H13" s="327">
        <f t="shared" si="0"/>
        <v>0</v>
      </c>
      <c r="I13" s="156">
        <f t="shared" si="0"/>
        <v>0</v>
      </c>
      <c r="J13" s="327">
        <f t="shared" si="0"/>
        <v>0</v>
      </c>
      <c r="K13" s="327">
        <f t="shared" si="0"/>
        <v>0</v>
      </c>
      <c r="L13" s="327">
        <f t="shared" si="0"/>
        <v>0</v>
      </c>
      <c r="M13" s="327">
        <f t="shared" si="0"/>
        <v>0</v>
      </c>
      <c r="N13" s="327">
        <f t="shared" si="0"/>
        <v>0</v>
      </c>
      <c r="O13" s="157">
        <f t="shared" si="0"/>
        <v>0</v>
      </c>
      <c r="P13" s="325">
        <f>SUM(D13:O13)</f>
        <v>0</v>
      </c>
    </row>
    <row r="14" spans="2:16" ht="12.75">
      <c r="B14" s="48" t="s">
        <v>27</v>
      </c>
      <c r="C14" s="337" t="s">
        <v>70</v>
      </c>
      <c r="D14" s="108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58"/>
      <c r="P14" s="176">
        <f>SUM(D14:O14)</f>
        <v>0</v>
      </c>
    </row>
    <row r="15" spans="2:16" ht="12.75">
      <c r="B15" s="48" t="s">
        <v>28</v>
      </c>
      <c r="C15" s="337" t="s">
        <v>82</v>
      </c>
      <c r="D15" s="106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59"/>
      <c r="P15" s="176">
        <f>SUM(D15:O15)</f>
        <v>0</v>
      </c>
    </row>
    <row r="16" spans="2:16" ht="12.75">
      <c r="B16" s="48" t="s">
        <v>29</v>
      </c>
      <c r="C16" s="337" t="s">
        <v>219</v>
      </c>
      <c r="D16" s="106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59"/>
      <c r="P16" s="176">
        <f>SUM(D16:O16)</f>
        <v>0</v>
      </c>
    </row>
    <row r="17" spans="2:16" ht="12.75">
      <c r="B17" s="48" t="s">
        <v>187</v>
      </c>
      <c r="C17" s="337" t="s">
        <v>90</v>
      </c>
      <c r="D17" s="106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59"/>
      <c r="P17" s="177">
        <f>SUM(D17:O17)</f>
        <v>0</v>
      </c>
    </row>
    <row r="18" spans="2:16" ht="12.75">
      <c r="B18" s="49" t="s">
        <v>81</v>
      </c>
      <c r="C18" s="25" t="s">
        <v>171</v>
      </c>
      <c r="D18" s="160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2"/>
      <c r="P18" s="178"/>
    </row>
    <row r="19" spans="2:16" ht="12.75">
      <c r="B19" s="97">
        <v>2</v>
      </c>
      <c r="C19" s="22" t="s">
        <v>85</v>
      </c>
      <c r="D19" s="326">
        <f>D20+D21+D22+D23+D24+D30+D31</f>
        <v>0</v>
      </c>
      <c r="E19" s="327">
        <f aca="true" t="shared" si="1" ref="E19:O19">E20+E21+E22+E23+E24+E30+E31</f>
        <v>0</v>
      </c>
      <c r="F19" s="327">
        <f t="shared" si="1"/>
        <v>0</v>
      </c>
      <c r="G19" s="327">
        <f t="shared" si="1"/>
        <v>0</v>
      </c>
      <c r="H19" s="327">
        <f t="shared" si="1"/>
        <v>0</v>
      </c>
      <c r="I19" s="156">
        <f t="shared" si="1"/>
        <v>0</v>
      </c>
      <c r="J19" s="327">
        <f t="shared" si="1"/>
        <v>0</v>
      </c>
      <c r="K19" s="327">
        <f t="shared" si="1"/>
        <v>0</v>
      </c>
      <c r="L19" s="327">
        <f t="shared" si="1"/>
        <v>0</v>
      </c>
      <c r="M19" s="327">
        <f t="shared" si="1"/>
        <v>0</v>
      </c>
      <c r="N19" s="327">
        <f t="shared" si="1"/>
        <v>0</v>
      </c>
      <c r="O19" s="157">
        <f t="shared" si="1"/>
        <v>0</v>
      </c>
      <c r="P19" s="176">
        <f>SUM(D19:O19)</f>
        <v>0</v>
      </c>
    </row>
    <row r="20" spans="2:16" ht="12.75">
      <c r="B20" s="48" t="s">
        <v>34</v>
      </c>
      <c r="C20" s="337" t="s">
        <v>172</v>
      </c>
      <c r="D20" s="108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58"/>
      <c r="P20" s="176">
        <f>SUM(D20:O20)</f>
        <v>0</v>
      </c>
    </row>
    <row r="21" spans="2:16" ht="12.75">
      <c r="B21" s="48" t="s">
        <v>35</v>
      </c>
      <c r="C21" s="337" t="s">
        <v>319</v>
      </c>
      <c r="D21" s="108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58"/>
      <c r="P21" s="176">
        <f>SUM(D21:O21)</f>
        <v>0</v>
      </c>
    </row>
    <row r="22" spans="2:16" ht="12.75">
      <c r="B22" s="48" t="s">
        <v>36</v>
      </c>
      <c r="C22" s="337" t="s">
        <v>173</v>
      </c>
      <c r="D22" s="108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58"/>
      <c r="P22" s="176">
        <f>SUM(D22:O22)</f>
        <v>0</v>
      </c>
    </row>
    <row r="23" spans="2:16" ht="12.75">
      <c r="B23" s="48" t="s">
        <v>174</v>
      </c>
      <c r="C23" s="337" t="s">
        <v>186</v>
      </c>
      <c r="D23" s="108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58"/>
      <c r="P23" s="176">
        <f aca="true" t="shared" si="2" ref="P23:P29">SUM(D23:O23)</f>
        <v>0</v>
      </c>
    </row>
    <row r="24" spans="2:16" ht="12.75">
      <c r="B24" s="48" t="s">
        <v>175</v>
      </c>
      <c r="C24" s="342" t="s">
        <v>308</v>
      </c>
      <c r="D24" s="155">
        <f>D25+D26+D27</f>
        <v>0</v>
      </c>
      <c r="E24" s="156">
        <f aca="true" t="shared" si="3" ref="E24:O24">E25+E26+E27</f>
        <v>0</v>
      </c>
      <c r="F24" s="156">
        <f t="shared" si="3"/>
        <v>0</v>
      </c>
      <c r="G24" s="156">
        <f t="shared" si="3"/>
        <v>0</v>
      </c>
      <c r="H24" s="156">
        <f t="shared" si="3"/>
        <v>0</v>
      </c>
      <c r="I24" s="156">
        <f t="shared" si="3"/>
        <v>0</v>
      </c>
      <c r="J24" s="156">
        <f t="shared" si="3"/>
        <v>0</v>
      </c>
      <c r="K24" s="156">
        <f t="shared" si="3"/>
        <v>0</v>
      </c>
      <c r="L24" s="156">
        <f t="shared" si="3"/>
        <v>0</v>
      </c>
      <c r="M24" s="156">
        <f t="shared" si="3"/>
        <v>0</v>
      </c>
      <c r="N24" s="156">
        <f t="shared" si="3"/>
        <v>0</v>
      </c>
      <c r="O24" s="157">
        <f t="shared" si="3"/>
        <v>0</v>
      </c>
      <c r="P24" s="176">
        <f t="shared" si="2"/>
        <v>0</v>
      </c>
    </row>
    <row r="25" spans="2:16" ht="12.75">
      <c r="B25" s="48" t="s">
        <v>313</v>
      </c>
      <c r="C25" s="343" t="s">
        <v>290</v>
      </c>
      <c r="D25" s="108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58"/>
      <c r="P25" s="176">
        <f t="shared" si="2"/>
        <v>0</v>
      </c>
    </row>
    <row r="26" spans="2:16" ht="12.75">
      <c r="B26" s="48" t="s">
        <v>314</v>
      </c>
      <c r="C26" s="343" t="s">
        <v>309</v>
      </c>
      <c r="D26" s="108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58"/>
      <c r="P26" s="176">
        <f t="shared" si="2"/>
        <v>0</v>
      </c>
    </row>
    <row r="27" spans="2:16" ht="12.75">
      <c r="B27" s="48" t="s">
        <v>315</v>
      </c>
      <c r="C27" s="343" t="s">
        <v>49</v>
      </c>
      <c r="D27" s="155">
        <f>D28+D29</f>
        <v>0</v>
      </c>
      <c r="E27" s="156">
        <f aca="true" t="shared" si="4" ref="E27:O27">E28+E29</f>
        <v>0</v>
      </c>
      <c r="F27" s="156">
        <f t="shared" si="4"/>
        <v>0</v>
      </c>
      <c r="G27" s="156">
        <f t="shared" si="4"/>
        <v>0</v>
      </c>
      <c r="H27" s="156">
        <f t="shared" si="4"/>
        <v>0</v>
      </c>
      <c r="I27" s="156">
        <f t="shared" si="4"/>
        <v>0</v>
      </c>
      <c r="J27" s="156">
        <f t="shared" si="4"/>
        <v>0</v>
      </c>
      <c r="K27" s="156">
        <f t="shared" si="4"/>
        <v>0</v>
      </c>
      <c r="L27" s="156">
        <f t="shared" si="4"/>
        <v>0</v>
      </c>
      <c r="M27" s="156">
        <f t="shared" si="4"/>
        <v>0</v>
      </c>
      <c r="N27" s="156">
        <f t="shared" si="4"/>
        <v>0</v>
      </c>
      <c r="O27" s="157">
        <f t="shared" si="4"/>
        <v>0</v>
      </c>
      <c r="P27" s="176">
        <f t="shared" si="2"/>
        <v>0</v>
      </c>
    </row>
    <row r="28" spans="2:16" ht="12.75">
      <c r="B28" s="48" t="s">
        <v>316</v>
      </c>
      <c r="C28" s="345" t="s">
        <v>47</v>
      </c>
      <c r="D28" s="108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58"/>
      <c r="P28" s="176">
        <f t="shared" si="2"/>
        <v>0</v>
      </c>
    </row>
    <row r="29" spans="2:16" ht="12.75">
      <c r="B29" s="48" t="s">
        <v>317</v>
      </c>
      <c r="C29" s="345" t="s">
        <v>48</v>
      </c>
      <c r="D29" s="108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58"/>
      <c r="P29" s="176">
        <f t="shared" si="2"/>
        <v>0</v>
      </c>
    </row>
    <row r="30" spans="2:16" ht="12.75">
      <c r="B30" s="48" t="s">
        <v>321</v>
      </c>
      <c r="C30" s="342" t="s">
        <v>83</v>
      </c>
      <c r="D30" s="108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58"/>
      <c r="P30" s="176">
        <f>SUM(D30:O30)</f>
        <v>0</v>
      </c>
    </row>
    <row r="31" spans="2:16" ht="12.75">
      <c r="B31" s="48" t="s">
        <v>318</v>
      </c>
      <c r="C31" s="337" t="s">
        <v>91</v>
      </c>
      <c r="D31" s="108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58"/>
      <c r="P31" s="176">
        <f>SUM(D31:O31)</f>
        <v>0</v>
      </c>
    </row>
    <row r="32" spans="2:16" ht="12.75">
      <c r="B32" s="98">
        <v>3</v>
      </c>
      <c r="C32" s="24" t="s">
        <v>297</v>
      </c>
      <c r="D32" s="112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63"/>
      <c r="P32" s="56">
        <f>SUM(D32:O32)</f>
        <v>0</v>
      </c>
    </row>
    <row r="33" spans="2:16" ht="12.75">
      <c r="B33" s="152">
        <v>4</v>
      </c>
      <c r="C33" s="153" t="s">
        <v>291</v>
      </c>
      <c r="D33" s="164">
        <f aca="true" t="shared" si="5" ref="D33:O33">D19+D32</f>
        <v>0</v>
      </c>
      <c r="E33" s="165">
        <f t="shared" si="5"/>
        <v>0</v>
      </c>
      <c r="F33" s="165">
        <f t="shared" si="5"/>
        <v>0</v>
      </c>
      <c r="G33" s="165">
        <f t="shared" si="5"/>
        <v>0</v>
      </c>
      <c r="H33" s="165">
        <f t="shared" si="5"/>
        <v>0</v>
      </c>
      <c r="I33" s="165">
        <f t="shared" si="5"/>
        <v>0</v>
      </c>
      <c r="J33" s="165">
        <f t="shared" si="5"/>
        <v>0</v>
      </c>
      <c r="K33" s="165">
        <f t="shared" si="5"/>
        <v>0</v>
      </c>
      <c r="L33" s="165">
        <f t="shared" si="5"/>
        <v>0</v>
      </c>
      <c r="M33" s="165">
        <f t="shared" si="5"/>
        <v>0</v>
      </c>
      <c r="N33" s="165">
        <f t="shared" si="5"/>
        <v>0</v>
      </c>
      <c r="O33" s="166">
        <f t="shared" si="5"/>
        <v>0</v>
      </c>
      <c r="P33" s="179">
        <f>SUM(D33:O33)</f>
        <v>0</v>
      </c>
    </row>
    <row r="34" spans="2:16" ht="12.75">
      <c r="B34" s="98">
        <v>5</v>
      </c>
      <c r="C34" s="24" t="s">
        <v>97</v>
      </c>
      <c r="D34" s="79">
        <f>D13-D33</f>
        <v>0</v>
      </c>
      <c r="E34" s="80">
        <f>E13-E33</f>
        <v>0</v>
      </c>
      <c r="F34" s="80">
        <f aca="true" t="shared" si="6" ref="F34:O34">F13-F33</f>
        <v>0</v>
      </c>
      <c r="G34" s="80">
        <f t="shared" si="6"/>
        <v>0</v>
      </c>
      <c r="H34" s="80">
        <f t="shared" si="6"/>
        <v>0</v>
      </c>
      <c r="I34" s="80">
        <f t="shared" si="6"/>
        <v>0</v>
      </c>
      <c r="J34" s="80">
        <f>J13-J33</f>
        <v>0</v>
      </c>
      <c r="K34" s="80">
        <f t="shared" si="6"/>
        <v>0</v>
      </c>
      <c r="L34" s="80">
        <f t="shared" si="6"/>
        <v>0</v>
      </c>
      <c r="M34" s="80">
        <f>M13-M33</f>
        <v>0</v>
      </c>
      <c r="N34" s="80">
        <f t="shared" si="6"/>
        <v>0</v>
      </c>
      <c r="O34" s="167">
        <f t="shared" si="6"/>
        <v>0</v>
      </c>
      <c r="P34" s="56">
        <f>SUM(D34:O34)</f>
        <v>0</v>
      </c>
    </row>
    <row r="35" spans="2:16" ht="12.75">
      <c r="B35" s="99" t="s">
        <v>86</v>
      </c>
      <c r="C35" s="25" t="s">
        <v>87</v>
      </c>
      <c r="D35" s="160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2"/>
      <c r="P35" s="178">
        <v>0</v>
      </c>
    </row>
    <row r="36" spans="2:16" ht="12.75">
      <c r="B36" s="100">
        <v>6</v>
      </c>
      <c r="C36" s="27" t="s">
        <v>84</v>
      </c>
      <c r="D36" s="77">
        <f>D37+D38+D39</f>
        <v>0</v>
      </c>
      <c r="E36" s="78">
        <f aca="true" t="shared" si="7" ref="E36:O36">E37+E38+E39</f>
        <v>0</v>
      </c>
      <c r="F36" s="78">
        <f t="shared" si="7"/>
        <v>0</v>
      </c>
      <c r="G36" s="78">
        <f t="shared" si="7"/>
        <v>0</v>
      </c>
      <c r="H36" s="78">
        <f t="shared" si="7"/>
        <v>0</v>
      </c>
      <c r="I36" s="78">
        <f t="shared" si="7"/>
        <v>0</v>
      </c>
      <c r="J36" s="78">
        <f t="shared" si="7"/>
        <v>0</v>
      </c>
      <c r="K36" s="78">
        <f t="shared" si="7"/>
        <v>0</v>
      </c>
      <c r="L36" s="78">
        <f t="shared" si="7"/>
        <v>0</v>
      </c>
      <c r="M36" s="78">
        <f t="shared" si="7"/>
        <v>0</v>
      </c>
      <c r="N36" s="78">
        <f t="shared" si="7"/>
        <v>0</v>
      </c>
      <c r="O36" s="168">
        <f t="shared" si="7"/>
        <v>0</v>
      </c>
      <c r="P36" s="53">
        <f>SUM(D36:O36)</f>
        <v>0</v>
      </c>
    </row>
    <row r="37" spans="2:16" ht="12.75">
      <c r="B37" s="97" t="s">
        <v>176</v>
      </c>
      <c r="C37" s="337" t="s">
        <v>88</v>
      </c>
      <c r="D37" s="108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58"/>
      <c r="P37" s="176">
        <f aca="true" t="shared" si="8" ref="P37:P46">SUM(D37:O37)</f>
        <v>0</v>
      </c>
    </row>
    <row r="38" spans="2:16" ht="12.75">
      <c r="B38" s="97" t="s">
        <v>177</v>
      </c>
      <c r="C38" s="337" t="s">
        <v>103</v>
      </c>
      <c r="D38" s="69">
        <f>D30</f>
        <v>0</v>
      </c>
      <c r="E38" s="70">
        <f aca="true" t="shared" si="9" ref="E38:O38">E30</f>
        <v>0</v>
      </c>
      <c r="F38" s="70">
        <f t="shared" si="9"/>
        <v>0</v>
      </c>
      <c r="G38" s="70">
        <f t="shared" si="9"/>
        <v>0</v>
      </c>
      <c r="H38" s="70">
        <f t="shared" si="9"/>
        <v>0</v>
      </c>
      <c r="I38" s="70">
        <f t="shared" si="9"/>
        <v>0</v>
      </c>
      <c r="J38" s="70">
        <f t="shared" si="9"/>
        <v>0</v>
      </c>
      <c r="K38" s="70">
        <f t="shared" si="9"/>
        <v>0</v>
      </c>
      <c r="L38" s="70">
        <f t="shared" si="9"/>
        <v>0</v>
      </c>
      <c r="M38" s="70">
        <f t="shared" si="9"/>
        <v>0</v>
      </c>
      <c r="N38" s="70">
        <f t="shared" si="9"/>
        <v>0</v>
      </c>
      <c r="O38" s="169">
        <f t="shared" si="9"/>
        <v>0</v>
      </c>
      <c r="P38" s="176">
        <f t="shared" si="8"/>
        <v>0</v>
      </c>
    </row>
    <row r="39" spans="2:16" ht="12.75">
      <c r="B39" s="101" t="s">
        <v>178</v>
      </c>
      <c r="C39" s="344" t="s">
        <v>89</v>
      </c>
      <c r="D39" s="110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70"/>
      <c r="P39" s="180">
        <f>SUM(D39:O39)</f>
        <v>0</v>
      </c>
    </row>
    <row r="40" spans="2:16" ht="12.75">
      <c r="B40" s="100">
        <v>7</v>
      </c>
      <c r="C40" s="27" t="s">
        <v>85</v>
      </c>
      <c r="D40" s="77">
        <f>D41+D42+D43-D44</f>
        <v>0</v>
      </c>
      <c r="E40" s="78">
        <f aca="true" t="shared" si="10" ref="E40:O40">E41+E42+E43-E44</f>
        <v>0</v>
      </c>
      <c r="F40" s="78">
        <f t="shared" si="10"/>
        <v>0</v>
      </c>
      <c r="G40" s="78">
        <f t="shared" si="10"/>
        <v>0</v>
      </c>
      <c r="H40" s="78">
        <f t="shared" si="10"/>
        <v>0</v>
      </c>
      <c r="I40" s="78">
        <f t="shared" si="10"/>
        <v>0</v>
      </c>
      <c r="J40" s="78">
        <f t="shared" si="10"/>
        <v>0</v>
      </c>
      <c r="K40" s="78">
        <f t="shared" si="10"/>
        <v>0</v>
      </c>
      <c r="L40" s="78">
        <f t="shared" si="10"/>
        <v>0</v>
      </c>
      <c r="M40" s="78">
        <f t="shared" si="10"/>
        <v>0</v>
      </c>
      <c r="N40" s="78">
        <f t="shared" si="10"/>
        <v>0</v>
      </c>
      <c r="O40" s="168">
        <f t="shared" si="10"/>
        <v>0</v>
      </c>
      <c r="P40" s="177">
        <f t="shared" si="8"/>
        <v>0</v>
      </c>
    </row>
    <row r="41" spans="2:16" ht="12.75">
      <c r="B41" s="97" t="s">
        <v>179</v>
      </c>
      <c r="C41" s="337" t="s">
        <v>92</v>
      </c>
      <c r="D41" s="108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58"/>
      <c r="P41" s="176">
        <f t="shared" si="8"/>
        <v>0</v>
      </c>
    </row>
    <row r="42" spans="2:16" ht="12.75">
      <c r="B42" s="97" t="s">
        <v>180</v>
      </c>
      <c r="C42" s="337" t="s">
        <v>104</v>
      </c>
      <c r="D42" s="69">
        <f>D15</f>
        <v>0</v>
      </c>
      <c r="E42" s="70">
        <f aca="true" t="shared" si="11" ref="E42:O42">E15</f>
        <v>0</v>
      </c>
      <c r="F42" s="70">
        <f t="shared" si="11"/>
        <v>0</v>
      </c>
      <c r="G42" s="70">
        <f t="shared" si="11"/>
        <v>0</v>
      </c>
      <c r="H42" s="70">
        <f t="shared" si="11"/>
        <v>0</v>
      </c>
      <c r="I42" s="70">
        <f t="shared" si="11"/>
        <v>0</v>
      </c>
      <c r="J42" s="70">
        <f t="shared" si="11"/>
        <v>0</v>
      </c>
      <c r="K42" s="70">
        <f t="shared" si="11"/>
        <v>0</v>
      </c>
      <c r="L42" s="70">
        <f t="shared" si="11"/>
        <v>0</v>
      </c>
      <c r="M42" s="70">
        <f t="shared" si="11"/>
        <v>0</v>
      </c>
      <c r="N42" s="70">
        <f t="shared" si="11"/>
        <v>0</v>
      </c>
      <c r="O42" s="169">
        <f t="shared" si="11"/>
        <v>0</v>
      </c>
      <c r="P42" s="176">
        <f>SUM(D42:O42)</f>
        <v>0</v>
      </c>
    </row>
    <row r="43" spans="2:16" ht="12.75">
      <c r="B43" s="101" t="s">
        <v>181</v>
      </c>
      <c r="C43" s="344" t="s">
        <v>93</v>
      </c>
      <c r="D43" s="110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70"/>
      <c r="P43" s="180">
        <f t="shared" si="8"/>
        <v>0</v>
      </c>
    </row>
    <row r="44" spans="2:16" ht="12.75">
      <c r="B44" s="154">
        <v>8</v>
      </c>
      <c r="C44" s="26" t="s">
        <v>292</v>
      </c>
      <c r="D44" s="183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5"/>
      <c r="P44" s="181">
        <f>SUM(D44:O44)</f>
        <v>0</v>
      </c>
    </row>
    <row r="45" spans="2:16" ht="12.75">
      <c r="B45" s="154">
        <v>9</v>
      </c>
      <c r="C45" s="153" t="s">
        <v>293</v>
      </c>
      <c r="D45" s="75">
        <f>D40+D44</f>
        <v>0</v>
      </c>
      <c r="E45" s="76">
        <f aca="true" t="shared" si="12" ref="E45:O45">E40+E44</f>
        <v>0</v>
      </c>
      <c r="F45" s="76">
        <f t="shared" si="12"/>
        <v>0</v>
      </c>
      <c r="G45" s="76">
        <f t="shared" si="12"/>
        <v>0</v>
      </c>
      <c r="H45" s="76">
        <f t="shared" si="12"/>
        <v>0</v>
      </c>
      <c r="I45" s="76">
        <f t="shared" si="12"/>
        <v>0</v>
      </c>
      <c r="J45" s="76">
        <f t="shared" si="12"/>
        <v>0</v>
      </c>
      <c r="K45" s="76">
        <f t="shared" si="12"/>
        <v>0</v>
      </c>
      <c r="L45" s="76">
        <f t="shared" si="12"/>
        <v>0</v>
      </c>
      <c r="M45" s="76">
        <f t="shared" si="12"/>
        <v>0</v>
      </c>
      <c r="N45" s="76">
        <f t="shared" si="12"/>
        <v>0</v>
      </c>
      <c r="O45" s="174">
        <f t="shared" si="12"/>
        <v>0</v>
      </c>
      <c r="P45" s="181">
        <f>SUM(D45:O45)</f>
        <v>0</v>
      </c>
    </row>
    <row r="46" spans="2:16" ht="12.75">
      <c r="B46" s="154">
        <v>10</v>
      </c>
      <c r="C46" s="26" t="s">
        <v>98</v>
      </c>
      <c r="D46" s="75">
        <f>D36-D45</f>
        <v>0</v>
      </c>
      <c r="E46" s="76">
        <f aca="true" t="shared" si="13" ref="E46:O46">E36-E45</f>
        <v>0</v>
      </c>
      <c r="F46" s="76">
        <f t="shared" si="13"/>
        <v>0</v>
      </c>
      <c r="G46" s="76">
        <f t="shared" si="13"/>
        <v>0</v>
      </c>
      <c r="H46" s="76">
        <f t="shared" si="13"/>
        <v>0</v>
      </c>
      <c r="I46" s="76">
        <f t="shared" si="13"/>
        <v>0</v>
      </c>
      <c r="J46" s="76">
        <f t="shared" si="13"/>
        <v>0</v>
      </c>
      <c r="K46" s="76">
        <f t="shared" si="13"/>
        <v>0</v>
      </c>
      <c r="L46" s="76">
        <f t="shared" si="13"/>
        <v>0</v>
      </c>
      <c r="M46" s="76">
        <f t="shared" si="13"/>
        <v>0</v>
      </c>
      <c r="N46" s="76">
        <f t="shared" si="13"/>
        <v>0</v>
      </c>
      <c r="O46" s="174">
        <f t="shared" si="13"/>
        <v>0</v>
      </c>
      <c r="P46" s="181">
        <f t="shared" si="8"/>
        <v>0</v>
      </c>
    </row>
    <row r="47" spans="2:16" ht="12.75">
      <c r="B47" s="98" t="s">
        <v>94</v>
      </c>
      <c r="C47" s="24" t="s">
        <v>64</v>
      </c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171"/>
      <c r="P47" s="56"/>
    </row>
    <row r="48" spans="2:16" ht="12.75">
      <c r="B48" s="48">
        <v>11</v>
      </c>
      <c r="C48" s="22" t="s">
        <v>84</v>
      </c>
      <c r="D48" s="71">
        <f>D49+D51+D50</f>
        <v>0</v>
      </c>
      <c r="E48" s="328">
        <f aca="true" t="shared" si="14" ref="E48:O48">E49+E51+E50</f>
        <v>0</v>
      </c>
      <c r="F48" s="329">
        <f t="shared" si="14"/>
        <v>0</v>
      </c>
      <c r="G48" s="329">
        <f t="shared" si="14"/>
        <v>0</v>
      </c>
      <c r="H48" s="329">
        <f t="shared" si="14"/>
        <v>0</v>
      </c>
      <c r="I48" s="72">
        <f t="shared" si="14"/>
        <v>0</v>
      </c>
      <c r="J48" s="328">
        <f t="shared" si="14"/>
        <v>0</v>
      </c>
      <c r="K48" s="72">
        <f t="shared" si="14"/>
        <v>0</v>
      </c>
      <c r="L48" s="328">
        <f t="shared" si="14"/>
        <v>0</v>
      </c>
      <c r="M48" s="72">
        <f t="shared" si="14"/>
        <v>0</v>
      </c>
      <c r="N48" s="328">
        <f t="shared" si="14"/>
        <v>0</v>
      </c>
      <c r="O48" s="329">
        <f t="shared" si="14"/>
        <v>0</v>
      </c>
      <c r="P48" s="330">
        <f aca="true" t="shared" si="15" ref="P48:P58">SUM(D48:O48)</f>
        <v>0</v>
      </c>
    </row>
    <row r="49" spans="2:16" ht="12.75">
      <c r="B49" s="48" t="s">
        <v>220</v>
      </c>
      <c r="C49" s="337" t="s">
        <v>70</v>
      </c>
      <c r="D49" s="69">
        <f aca="true" t="shared" si="16" ref="D49:O49">D37+D14</f>
        <v>0</v>
      </c>
      <c r="E49" s="70">
        <f t="shared" si="16"/>
        <v>0</v>
      </c>
      <c r="F49" s="70">
        <f t="shared" si="16"/>
        <v>0</v>
      </c>
      <c r="G49" s="70">
        <f t="shared" si="16"/>
        <v>0</v>
      </c>
      <c r="H49" s="70">
        <f t="shared" si="16"/>
        <v>0</v>
      </c>
      <c r="I49" s="70">
        <f t="shared" si="16"/>
        <v>0</v>
      </c>
      <c r="J49" s="70">
        <f t="shared" si="16"/>
        <v>0</v>
      </c>
      <c r="K49" s="70">
        <f t="shared" si="16"/>
        <v>0</v>
      </c>
      <c r="L49" s="70">
        <f t="shared" si="16"/>
        <v>0</v>
      </c>
      <c r="M49" s="70">
        <f t="shared" si="16"/>
        <v>0</v>
      </c>
      <c r="N49" s="70">
        <f t="shared" si="16"/>
        <v>0</v>
      </c>
      <c r="O49" s="169">
        <f t="shared" si="16"/>
        <v>0</v>
      </c>
      <c r="P49" s="176">
        <f t="shared" si="15"/>
        <v>0</v>
      </c>
    </row>
    <row r="50" spans="2:16" ht="12.75">
      <c r="B50" s="48" t="s">
        <v>221</v>
      </c>
      <c r="C50" s="337" t="s">
        <v>219</v>
      </c>
      <c r="D50" s="69">
        <f>D16</f>
        <v>0</v>
      </c>
      <c r="E50" s="70">
        <f aca="true" t="shared" si="17" ref="E50:O50">E16</f>
        <v>0</v>
      </c>
      <c r="F50" s="296">
        <f t="shared" si="17"/>
        <v>0</v>
      </c>
      <c r="G50" s="70">
        <f t="shared" si="17"/>
        <v>0</v>
      </c>
      <c r="H50" s="296">
        <f t="shared" si="17"/>
        <v>0</v>
      </c>
      <c r="I50" s="295">
        <f t="shared" si="17"/>
        <v>0</v>
      </c>
      <c r="J50" s="70">
        <f t="shared" si="17"/>
        <v>0</v>
      </c>
      <c r="K50" s="296">
        <f t="shared" si="17"/>
        <v>0</v>
      </c>
      <c r="L50" s="295">
        <f t="shared" si="17"/>
        <v>0</v>
      </c>
      <c r="M50" s="70">
        <f t="shared" si="17"/>
        <v>0</v>
      </c>
      <c r="N50" s="296">
        <f t="shared" si="17"/>
        <v>0</v>
      </c>
      <c r="O50" s="295">
        <f t="shared" si="17"/>
        <v>0</v>
      </c>
      <c r="P50" s="325">
        <f t="shared" si="15"/>
        <v>0</v>
      </c>
    </row>
    <row r="51" spans="2:16" ht="12.75">
      <c r="B51" s="222" t="s">
        <v>222</v>
      </c>
      <c r="C51" s="344" t="s">
        <v>95</v>
      </c>
      <c r="D51" s="73">
        <f aca="true" t="shared" si="18" ref="D51:O51">D39+D17</f>
        <v>0</v>
      </c>
      <c r="E51" s="74">
        <f t="shared" si="18"/>
        <v>0</v>
      </c>
      <c r="F51" s="74">
        <f t="shared" si="18"/>
        <v>0</v>
      </c>
      <c r="G51" s="74">
        <f t="shared" si="18"/>
        <v>0</v>
      </c>
      <c r="H51" s="74">
        <f t="shared" si="18"/>
        <v>0</v>
      </c>
      <c r="I51" s="74">
        <f t="shared" si="18"/>
        <v>0</v>
      </c>
      <c r="J51" s="74">
        <f t="shared" si="18"/>
        <v>0</v>
      </c>
      <c r="K51" s="74">
        <f t="shared" si="18"/>
        <v>0</v>
      </c>
      <c r="L51" s="74">
        <f t="shared" si="18"/>
        <v>0</v>
      </c>
      <c r="M51" s="74">
        <f t="shared" si="18"/>
        <v>0</v>
      </c>
      <c r="N51" s="74">
        <f t="shared" si="18"/>
        <v>0</v>
      </c>
      <c r="O51" s="172">
        <f t="shared" si="18"/>
        <v>0</v>
      </c>
      <c r="P51" s="180">
        <f t="shared" si="15"/>
        <v>0</v>
      </c>
    </row>
    <row r="52" spans="2:16" ht="12.75">
      <c r="B52" s="100">
        <v>12</v>
      </c>
      <c r="C52" s="27" t="s">
        <v>85</v>
      </c>
      <c r="D52" s="77">
        <f>D53+D54+D55</f>
        <v>0</v>
      </c>
      <c r="E52" s="78">
        <f aca="true" t="shared" si="19" ref="E52:O52">E53+E54+E55</f>
        <v>0</v>
      </c>
      <c r="F52" s="78">
        <f t="shared" si="19"/>
        <v>0</v>
      </c>
      <c r="G52" s="78">
        <f t="shared" si="19"/>
        <v>0</v>
      </c>
      <c r="H52" s="78">
        <f t="shared" si="19"/>
        <v>0</v>
      </c>
      <c r="I52" s="78">
        <f t="shared" si="19"/>
        <v>0</v>
      </c>
      <c r="J52" s="78">
        <f t="shared" si="19"/>
        <v>0</v>
      </c>
      <c r="K52" s="78">
        <f t="shared" si="19"/>
        <v>0</v>
      </c>
      <c r="L52" s="78">
        <f t="shared" si="19"/>
        <v>0</v>
      </c>
      <c r="M52" s="78">
        <f t="shared" si="19"/>
        <v>0</v>
      </c>
      <c r="N52" s="78">
        <f t="shared" si="19"/>
        <v>0</v>
      </c>
      <c r="O52" s="168">
        <f t="shared" si="19"/>
        <v>0</v>
      </c>
      <c r="P52" s="177">
        <f t="shared" si="15"/>
        <v>0</v>
      </c>
    </row>
    <row r="53" spans="2:16" ht="12.75">
      <c r="B53" s="48" t="s">
        <v>149</v>
      </c>
      <c r="C53" s="337" t="s">
        <v>156</v>
      </c>
      <c r="D53" s="69">
        <f>D20+D21+D24+D41-D44</f>
        <v>0</v>
      </c>
      <c r="E53" s="70">
        <f aca="true" t="shared" si="20" ref="E53:O53">E20+E21+E24+E41-E44</f>
        <v>0</v>
      </c>
      <c r="F53" s="70">
        <f t="shared" si="20"/>
        <v>0</v>
      </c>
      <c r="G53" s="70">
        <f t="shared" si="20"/>
        <v>0</v>
      </c>
      <c r="H53" s="70">
        <f t="shared" si="20"/>
        <v>0</v>
      </c>
      <c r="I53" s="70">
        <f t="shared" si="20"/>
        <v>0</v>
      </c>
      <c r="J53" s="70">
        <f t="shared" si="20"/>
        <v>0</v>
      </c>
      <c r="K53" s="70">
        <f t="shared" si="20"/>
        <v>0</v>
      </c>
      <c r="L53" s="70">
        <f t="shared" si="20"/>
        <v>0</v>
      </c>
      <c r="M53" s="70">
        <f t="shared" si="20"/>
        <v>0</v>
      </c>
      <c r="N53" s="70">
        <f t="shared" si="20"/>
        <v>0</v>
      </c>
      <c r="O53" s="169">
        <f t="shared" si="20"/>
        <v>0</v>
      </c>
      <c r="P53" s="176">
        <f t="shared" si="15"/>
        <v>0</v>
      </c>
    </row>
    <row r="54" spans="2:16" ht="12.75">
      <c r="B54" s="48" t="s">
        <v>153</v>
      </c>
      <c r="C54" s="337" t="s">
        <v>185</v>
      </c>
      <c r="D54" s="69">
        <f>D22+D23</f>
        <v>0</v>
      </c>
      <c r="E54" s="70">
        <f aca="true" t="shared" si="21" ref="E54:O54">E22+E23</f>
        <v>0</v>
      </c>
      <c r="F54" s="70">
        <f t="shared" si="21"/>
        <v>0</v>
      </c>
      <c r="G54" s="70">
        <f t="shared" si="21"/>
        <v>0</v>
      </c>
      <c r="H54" s="70">
        <f t="shared" si="21"/>
        <v>0</v>
      </c>
      <c r="I54" s="70">
        <f t="shared" si="21"/>
        <v>0</v>
      </c>
      <c r="J54" s="70">
        <f t="shared" si="21"/>
        <v>0</v>
      </c>
      <c r="K54" s="70">
        <f t="shared" si="21"/>
        <v>0</v>
      </c>
      <c r="L54" s="70">
        <f t="shared" si="21"/>
        <v>0</v>
      </c>
      <c r="M54" s="70">
        <f t="shared" si="21"/>
        <v>0</v>
      </c>
      <c r="N54" s="70">
        <f t="shared" si="21"/>
        <v>0</v>
      </c>
      <c r="O54" s="169">
        <f t="shared" si="21"/>
        <v>0</v>
      </c>
      <c r="P54" s="176">
        <f t="shared" si="15"/>
        <v>0</v>
      </c>
    </row>
    <row r="55" spans="2:16" ht="12.75">
      <c r="B55" s="222" t="s">
        <v>223</v>
      </c>
      <c r="C55" s="344" t="s">
        <v>96</v>
      </c>
      <c r="D55" s="73">
        <f aca="true" t="shared" si="22" ref="D55:O55">D31+D43</f>
        <v>0</v>
      </c>
      <c r="E55" s="74">
        <f t="shared" si="22"/>
        <v>0</v>
      </c>
      <c r="F55" s="74">
        <f t="shared" si="22"/>
        <v>0</v>
      </c>
      <c r="G55" s="74">
        <f t="shared" si="22"/>
        <v>0</v>
      </c>
      <c r="H55" s="74">
        <f t="shared" si="22"/>
        <v>0</v>
      </c>
      <c r="I55" s="74">
        <f t="shared" si="22"/>
        <v>0</v>
      </c>
      <c r="J55" s="74">
        <f t="shared" si="22"/>
        <v>0</v>
      </c>
      <c r="K55" s="74">
        <f t="shared" si="22"/>
        <v>0</v>
      </c>
      <c r="L55" s="74">
        <f t="shared" si="22"/>
        <v>0</v>
      </c>
      <c r="M55" s="74">
        <f t="shared" si="22"/>
        <v>0</v>
      </c>
      <c r="N55" s="74">
        <f t="shared" si="22"/>
        <v>0</v>
      </c>
      <c r="O55" s="172">
        <f t="shared" si="22"/>
        <v>0</v>
      </c>
      <c r="P55" s="180">
        <f t="shared" si="15"/>
        <v>0</v>
      </c>
    </row>
    <row r="56" spans="2:16" ht="12.75">
      <c r="B56" s="154">
        <v>13</v>
      </c>
      <c r="C56" s="26" t="s">
        <v>295</v>
      </c>
      <c r="D56" s="81">
        <f aca="true" t="shared" si="23" ref="D56:O56">D44+D32</f>
        <v>0</v>
      </c>
      <c r="E56" s="82">
        <f t="shared" si="23"/>
        <v>0</v>
      </c>
      <c r="F56" s="82">
        <f t="shared" si="23"/>
        <v>0</v>
      </c>
      <c r="G56" s="82">
        <f t="shared" si="23"/>
        <v>0</v>
      </c>
      <c r="H56" s="82">
        <f t="shared" si="23"/>
        <v>0</v>
      </c>
      <c r="I56" s="82">
        <f t="shared" si="23"/>
        <v>0</v>
      </c>
      <c r="J56" s="82">
        <f t="shared" si="23"/>
        <v>0</v>
      </c>
      <c r="K56" s="82">
        <f t="shared" si="23"/>
        <v>0</v>
      </c>
      <c r="L56" s="82">
        <f t="shared" si="23"/>
        <v>0</v>
      </c>
      <c r="M56" s="82">
        <f t="shared" si="23"/>
        <v>0</v>
      </c>
      <c r="N56" s="82">
        <f t="shared" si="23"/>
        <v>0</v>
      </c>
      <c r="O56" s="173">
        <f t="shared" si="23"/>
        <v>0</v>
      </c>
      <c r="P56" s="181">
        <f t="shared" si="15"/>
        <v>0</v>
      </c>
    </row>
    <row r="57" spans="2:16" ht="12.75">
      <c r="B57" s="98">
        <v>14</v>
      </c>
      <c r="C57" s="24" t="s">
        <v>294</v>
      </c>
      <c r="D57" s="75">
        <f>D56+D52</f>
        <v>0</v>
      </c>
      <c r="E57" s="76">
        <f>E56+E52</f>
        <v>0</v>
      </c>
      <c r="F57" s="76">
        <f aca="true" t="shared" si="24" ref="F57:O57">F56+F52</f>
        <v>0</v>
      </c>
      <c r="G57" s="76">
        <f t="shared" si="24"/>
        <v>0</v>
      </c>
      <c r="H57" s="76">
        <f t="shared" si="24"/>
        <v>0</v>
      </c>
      <c r="I57" s="76">
        <f t="shared" si="24"/>
        <v>0</v>
      </c>
      <c r="J57" s="76">
        <f>J56+J52</f>
        <v>0</v>
      </c>
      <c r="K57" s="76">
        <f t="shared" si="24"/>
        <v>0</v>
      </c>
      <c r="L57" s="76">
        <f t="shared" si="24"/>
        <v>0</v>
      </c>
      <c r="M57" s="76">
        <f>M56+M52</f>
        <v>0</v>
      </c>
      <c r="N57" s="76">
        <f t="shared" si="24"/>
        <v>0</v>
      </c>
      <c r="O57" s="174">
        <f t="shared" si="24"/>
        <v>0</v>
      </c>
      <c r="P57" s="56">
        <f t="shared" si="15"/>
        <v>0</v>
      </c>
    </row>
    <row r="58" spans="2:16" ht="13.5" thickBot="1">
      <c r="B58" s="102">
        <v>15</v>
      </c>
      <c r="C58" s="85" t="s">
        <v>99</v>
      </c>
      <c r="D58" s="83">
        <f>D48-D57</f>
        <v>0</v>
      </c>
      <c r="E58" s="84">
        <f>E48-E57</f>
        <v>0</v>
      </c>
      <c r="F58" s="84">
        <f aca="true" t="shared" si="25" ref="F58:O58">F48-F57</f>
        <v>0</v>
      </c>
      <c r="G58" s="84">
        <f t="shared" si="25"/>
        <v>0</v>
      </c>
      <c r="H58" s="84">
        <f t="shared" si="25"/>
        <v>0</v>
      </c>
      <c r="I58" s="84">
        <f t="shared" si="25"/>
        <v>0</v>
      </c>
      <c r="J58" s="84">
        <f>J48-J57</f>
        <v>0</v>
      </c>
      <c r="K58" s="84">
        <f t="shared" si="25"/>
        <v>0</v>
      </c>
      <c r="L58" s="84">
        <f t="shared" si="25"/>
        <v>0</v>
      </c>
      <c r="M58" s="84">
        <f>M48-M57</f>
        <v>0</v>
      </c>
      <c r="N58" s="84">
        <f t="shared" si="25"/>
        <v>0</v>
      </c>
      <c r="O58" s="175">
        <f t="shared" si="25"/>
        <v>0</v>
      </c>
      <c r="P58" s="182">
        <f t="shared" si="15"/>
        <v>0</v>
      </c>
    </row>
    <row r="59" spans="2:16" ht="13.5" thickTop="1">
      <c r="B59" s="497"/>
      <c r="C59" s="498"/>
      <c r="D59" s="498"/>
      <c r="E59" s="498"/>
      <c r="F59" s="498"/>
      <c r="G59" s="498"/>
      <c r="H59" s="498"/>
      <c r="I59" s="498"/>
      <c r="J59" s="498"/>
      <c r="K59" s="498"/>
      <c r="L59" s="498"/>
      <c r="M59" s="498"/>
      <c r="N59" s="498"/>
      <c r="O59" s="498"/>
      <c r="P59" s="499"/>
    </row>
    <row r="60" spans="2:16" ht="12.75">
      <c r="B60" s="500" t="s">
        <v>105</v>
      </c>
      <c r="C60" s="501"/>
      <c r="D60" s="501"/>
      <c r="E60" s="501"/>
      <c r="F60" s="501"/>
      <c r="G60" s="501"/>
      <c r="H60" s="501"/>
      <c r="I60" s="501"/>
      <c r="J60" s="501"/>
      <c r="K60" s="501"/>
      <c r="L60" s="501"/>
      <c r="M60" s="501"/>
      <c r="N60" s="501"/>
      <c r="O60" s="501"/>
      <c r="P60" s="502"/>
    </row>
    <row r="61" spans="2:16" ht="12.75">
      <c r="B61" s="98">
        <v>16</v>
      </c>
      <c r="C61" s="461" t="s">
        <v>345</v>
      </c>
      <c r="D61" s="437"/>
      <c r="E61" s="438"/>
      <c r="F61" s="438"/>
      <c r="G61" s="438"/>
      <c r="H61" s="438"/>
      <c r="I61" s="438"/>
      <c r="J61" s="438"/>
      <c r="K61" s="438"/>
      <c r="L61" s="438"/>
      <c r="M61" s="438"/>
      <c r="N61" s="438"/>
      <c r="O61" s="439"/>
      <c r="P61" s="440">
        <f>SUM(D61:O61)</f>
        <v>0</v>
      </c>
    </row>
    <row r="62" spans="2:16" ht="12.75">
      <c r="B62" s="98">
        <v>17</v>
      </c>
      <c r="C62" s="391" t="s">
        <v>346</v>
      </c>
      <c r="D62" s="437"/>
      <c r="E62" s="438"/>
      <c r="F62" s="438"/>
      <c r="G62" s="438"/>
      <c r="H62" s="438"/>
      <c r="I62" s="438"/>
      <c r="J62" s="438"/>
      <c r="K62" s="438"/>
      <c r="L62" s="438"/>
      <c r="M62" s="438"/>
      <c r="N62" s="438"/>
      <c r="O62" s="439"/>
      <c r="P62" s="440">
        <f>SUM(D62:O62)</f>
        <v>0</v>
      </c>
    </row>
    <row r="63" spans="2:16" ht="12.75">
      <c r="B63" s="98">
        <v>18</v>
      </c>
      <c r="C63" s="391" t="s">
        <v>347</v>
      </c>
      <c r="D63" s="437"/>
      <c r="E63" s="438"/>
      <c r="F63" s="438"/>
      <c r="G63" s="438"/>
      <c r="H63" s="438"/>
      <c r="I63" s="438"/>
      <c r="J63" s="438"/>
      <c r="K63" s="438"/>
      <c r="L63" s="438"/>
      <c r="M63" s="438"/>
      <c r="N63" s="438"/>
      <c r="O63" s="439"/>
      <c r="P63" s="440">
        <f>SUM(D63:O63)</f>
        <v>0</v>
      </c>
    </row>
    <row r="64" spans="2:16" ht="13.5" thickBot="1">
      <c r="B64" s="102">
        <v>19</v>
      </c>
      <c r="C64" s="436" t="s">
        <v>329</v>
      </c>
      <c r="D64" s="437"/>
      <c r="E64" s="438"/>
      <c r="F64" s="438"/>
      <c r="G64" s="438"/>
      <c r="H64" s="438"/>
      <c r="I64" s="438"/>
      <c r="J64" s="438"/>
      <c r="K64" s="438"/>
      <c r="L64" s="438"/>
      <c r="M64" s="438"/>
      <c r="N64" s="438"/>
      <c r="O64" s="439"/>
      <c r="P64" s="440">
        <f>SUM(D64:O64)</f>
        <v>0</v>
      </c>
    </row>
    <row r="65" spans="2:16" ht="13.5" thickTop="1">
      <c r="B65" s="497"/>
      <c r="C65" s="498"/>
      <c r="D65" s="498"/>
      <c r="E65" s="498"/>
      <c r="F65" s="498"/>
      <c r="G65" s="498"/>
      <c r="H65" s="498"/>
      <c r="I65" s="498"/>
      <c r="J65" s="498"/>
      <c r="K65" s="498"/>
      <c r="L65" s="498"/>
      <c r="M65" s="498"/>
      <c r="N65" s="498"/>
      <c r="O65" s="498"/>
      <c r="P65" s="499"/>
    </row>
    <row r="66" spans="2:16" ht="12.75">
      <c r="B66" s="500" t="s">
        <v>110</v>
      </c>
      <c r="C66" s="501"/>
      <c r="D66" s="501"/>
      <c r="E66" s="501"/>
      <c r="F66" s="501"/>
      <c r="G66" s="501"/>
      <c r="H66" s="501"/>
      <c r="I66" s="501"/>
      <c r="J66" s="501"/>
      <c r="K66" s="501"/>
      <c r="L66" s="501"/>
      <c r="M66" s="501"/>
      <c r="N66" s="501"/>
      <c r="O66" s="501"/>
      <c r="P66" s="502"/>
    </row>
    <row r="67" spans="2:16" ht="12.75">
      <c r="B67" s="49">
        <v>20</v>
      </c>
      <c r="C67" s="346" t="s">
        <v>296</v>
      </c>
      <c r="D67" s="351"/>
      <c r="E67" s="346"/>
      <c r="F67" s="346"/>
      <c r="G67" s="346"/>
      <c r="H67" s="346"/>
      <c r="I67" s="346"/>
      <c r="J67" s="346"/>
      <c r="K67" s="346"/>
      <c r="L67" s="346"/>
      <c r="M67" s="346"/>
      <c r="N67" s="346"/>
      <c r="O67" s="346"/>
      <c r="P67" s="348"/>
    </row>
    <row r="68" spans="2:16" ht="12.75">
      <c r="B68" s="373" t="s">
        <v>182</v>
      </c>
      <c r="C68" s="338" t="str">
        <f>C12</f>
        <v>УЛАЗ У ПРЕНОСНИ СИСТЕМ - без КиМ</v>
      </c>
      <c r="D68" s="77">
        <f>D13</f>
        <v>0</v>
      </c>
      <c r="E68" s="78">
        <f aca="true" t="shared" si="26" ref="E68:P68">E13</f>
        <v>0</v>
      </c>
      <c r="F68" s="78">
        <f t="shared" si="26"/>
        <v>0</v>
      </c>
      <c r="G68" s="78">
        <f t="shared" si="26"/>
        <v>0</v>
      </c>
      <c r="H68" s="78">
        <f t="shared" si="26"/>
        <v>0</v>
      </c>
      <c r="I68" s="78">
        <f t="shared" si="26"/>
        <v>0</v>
      </c>
      <c r="J68" s="78">
        <f t="shared" si="26"/>
        <v>0</v>
      </c>
      <c r="K68" s="78">
        <f t="shared" si="26"/>
        <v>0</v>
      </c>
      <c r="L68" s="78">
        <f t="shared" si="26"/>
        <v>0</v>
      </c>
      <c r="M68" s="78">
        <f t="shared" si="26"/>
        <v>0</v>
      </c>
      <c r="N68" s="78">
        <f t="shared" si="26"/>
        <v>0</v>
      </c>
      <c r="O68" s="168">
        <f t="shared" si="26"/>
        <v>0</v>
      </c>
      <c r="P68" s="177">
        <f t="shared" si="26"/>
        <v>0</v>
      </c>
    </row>
    <row r="69" spans="2:16" ht="12.75">
      <c r="B69" s="373" t="s">
        <v>183</v>
      </c>
      <c r="C69" s="338" t="str">
        <f>C32</f>
        <v>ЕМС АД - Губици у преносној мрежи без КиМ</v>
      </c>
      <c r="D69" s="77">
        <f>D32</f>
        <v>0</v>
      </c>
      <c r="E69" s="78">
        <f aca="true" t="shared" si="27" ref="E69:P69">E32</f>
        <v>0</v>
      </c>
      <c r="F69" s="78">
        <f t="shared" si="27"/>
        <v>0</v>
      </c>
      <c r="G69" s="78">
        <f t="shared" si="27"/>
        <v>0</v>
      </c>
      <c r="H69" s="78">
        <f t="shared" si="27"/>
        <v>0</v>
      </c>
      <c r="I69" s="78">
        <f t="shared" si="27"/>
        <v>0</v>
      </c>
      <c r="J69" s="78">
        <f t="shared" si="27"/>
        <v>0</v>
      </c>
      <c r="K69" s="78">
        <f t="shared" si="27"/>
        <v>0</v>
      </c>
      <c r="L69" s="78">
        <f t="shared" si="27"/>
        <v>0</v>
      </c>
      <c r="M69" s="78">
        <f t="shared" si="27"/>
        <v>0</v>
      </c>
      <c r="N69" s="78">
        <f t="shared" si="27"/>
        <v>0</v>
      </c>
      <c r="O69" s="168">
        <f t="shared" si="27"/>
        <v>0</v>
      </c>
      <c r="P69" s="177">
        <f t="shared" si="27"/>
        <v>0</v>
      </c>
    </row>
    <row r="70" spans="2:16" ht="12.75">
      <c r="B70" s="373" t="s">
        <v>184</v>
      </c>
      <c r="C70" s="338" t="str">
        <f>CONCATENATE(C69," (у %)")</f>
        <v>ЕМС АД - Губици у преносној мрежи без КиМ (у %)</v>
      </c>
      <c r="D70" s="205">
        <f>IF(D68=0,0,D69/D68*100)</f>
        <v>0</v>
      </c>
      <c r="E70" s="206">
        <f aca="true" t="shared" si="28" ref="E70:P70">IF(E68=0,0,E69/E68*100)</f>
        <v>0</v>
      </c>
      <c r="F70" s="206">
        <f t="shared" si="28"/>
        <v>0</v>
      </c>
      <c r="G70" s="206">
        <f t="shared" si="28"/>
        <v>0</v>
      </c>
      <c r="H70" s="206">
        <f t="shared" si="28"/>
        <v>0</v>
      </c>
      <c r="I70" s="206">
        <f t="shared" si="28"/>
        <v>0</v>
      </c>
      <c r="J70" s="206">
        <f t="shared" si="28"/>
        <v>0</v>
      </c>
      <c r="K70" s="206">
        <f t="shared" si="28"/>
        <v>0</v>
      </c>
      <c r="L70" s="206">
        <f t="shared" si="28"/>
        <v>0</v>
      </c>
      <c r="M70" s="206">
        <f t="shared" si="28"/>
        <v>0</v>
      </c>
      <c r="N70" s="206">
        <f t="shared" si="28"/>
        <v>0</v>
      </c>
      <c r="O70" s="207">
        <f t="shared" si="28"/>
        <v>0</v>
      </c>
      <c r="P70" s="208">
        <f t="shared" si="28"/>
        <v>0</v>
      </c>
    </row>
    <row r="71" spans="1:16" ht="12.75">
      <c r="A71" s="442"/>
      <c r="B71" s="49" t="s">
        <v>203</v>
      </c>
      <c r="C71" s="346" t="s">
        <v>111</v>
      </c>
      <c r="D71" s="350"/>
      <c r="E71" s="347"/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348"/>
    </row>
    <row r="72" spans="2:16" ht="12.75">
      <c r="B72" s="373" t="s">
        <v>330</v>
      </c>
      <c r="C72" s="338" t="s">
        <v>112</v>
      </c>
      <c r="D72" s="77">
        <f>D48</f>
        <v>0</v>
      </c>
      <c r="E72" s="78">
        <f aca="true" t="shared" si="29" ref="E72:P72">E48</f>
        <v>0</v>
      </c>
      <c r="F72" s="78">
        <f t="shared" si="29"/>
        <v>0</v>
      </c>
      <c r="G72" s="78">
        <f t="shared" si="29"/>
        <v>0</v>
      </c>
      <c r="H72" s="78">
        <f t="shared" si="29"/>
        <v>0</v>
      </c>
      <c r="I72" s="78">
        <f t="shared" si="29"/>
        <v>0</v>
      </c>
      <c r="J72" s="78">
        <f t="shared" si="29"/>
        <v>0</v>
      </c>
      <c r="K72" s="78">
        <f t="shared" si="29"/>
        <v>0</v>
      </c>
      <c r="L72" s="78">
        <f t="shared" si="29"/>
        <v>0</v>
      </c>
      <c r="M72" s="78">
        <f t="shared" si="29"/>
        <v>0</v>
      </c>
      <c r="N72" s="78">
        <f t="shared" si="29"/>
        <v>0</v>
      </c>
      <c r="O72" s="168">
        <f t="shared" si="29"/>
        <v>0</v>
      </c>
      <c r="P72" s="177">
        <f t="shared" si="29"/>
        <v>0</v>
      </c>
    </row>
    <row r="73" spans="2:17" ht="12.75">
      <c r="B73" s="48" t="s">
        <v>331</v>
      </c>
      <c r="C73" s="337" t="str">
        <f>C56</f>
        <v>ЕМС АД - Губици у преносној мрежи</v>
      </c>
      <c r="D73" s="294">
        <f>IF(D44=0,0,D56)</f>
        <v>0</v>
      </c>
      <c r="E73" s="295">
        <f aca="true" t="shared" si="30" ref="E73:P73">IF(E44=0,0,E56)</f>
        <v>0</v>
      </c>
      <c r="F73" s="295">
        <f t="shared" si="30"/>
        <v>0</v>
      </c>
      <c r="G73" s="295">
        <f t="shared" si="30"/>
        <v>0</v>
      </c>
      <c r="H73" s="295">
        <f t="shared" si="30"/>
        <v>0</v>
      </c>
      <c r="I73" s="70">
        <f t="shared" si="30"/>
        <v>0</v>
      </c>
      <c r="J73" s="296">
        <f t="shared" si="30"/>
        <v>0</v>
      </c>
      <c r="K73" s="70">
        <f t="shared" si="30"/>
        <v>0</v>
      </c>
      <c r="L73" s="70">
        <f t="shared" si="30"/>
        <v>0</v>
      </c>
      <c r="M73" s="70">
        <f t="shared" si="30"/>
        <v>0</v>
      </c>
      <c r="N73" s="296">
        <f t="shared" si="30"/>
        <v>0</v>
      </c>
      <c r="O73" s="169">
        <f t="shared" si="30"/>
        <v>0</v>
      </c>
      <c r="P73" s="294">
        <f t="shared" si="30"/>
        <v>0</v>
      </c>
      <c r="Q73" s="293"/>
    </row>
    <row r="74" spans="2:17" ht="13.5" thickBot="1">
      <c r="B74" s="441" t="s">
        <v>332</v>
      </c>
      <c r="C74" s="349" t="str">
        <f>CONCATENATE(C73," (у %)")</f>
        <v>ЕМС АД - Губици у преносној мрежи (у %)</v>
      </c>
      <c r="D74" s="289">
        <f>IF(OR(D72=0,D44=0),0,D73/D72*100)</f>
        <v>0</v>
      </c>
      <c r="E74" s="290">
        <f aca="true" t="shared" si="31" ref="E74:P74">IF(OR(E72=0,E44=0),0,E73/E72*100)</f>
        <v>0</v>
      </c>
      <c r="F74" s="209">
        <f t="shared" si="31"/>
        <v>0</v>
      </c>
      <c r="G74" s="209">
        <f t="shared" si="31"/>
        <v>0</v>
      </c>
      <c r="H74" s="292">
        <f t="shared" si="31"/>
        <v>0</v>
      </c>
      <c r="I74" s="209">
        <f t="shared" si="31"/>
        <v>0</v>
      </c>
      <c r="J74" s="292">
        <f t="shared" si="31"/>
        <v>0</v>
      </c>
      <c r="K74" s="290">
        <f t="shared" si="31"/>
        <v>0</v>
      </c>
      <c r="L74" s="290">
        <f t="shared" si="31"/>
        <v>0</v>
      </c>
      <c r="M74" s="209">
        <f t="shared" si="31"/>
        <v>0</v>
      </c>
      <c r="N74" s="209">
        <f t="shared" si="31"/>
        <v>0</v>
      </c>
      <c r="O74" s="291">
        <f t="shared" si="31"/>
        <v>0</v>
      </c>
      <c r="P74" s="289">
        <f t="shared" si="31"/>
        <v>0</v>
      </c>
      <c r="Q74" s="293"/>
    </row>
    <row r="75" ht="13.5" thickTop="1"/>
  </sheetData>
  <sheetProtection/>
  <mergeCells count="8">
    <mergeCell ref="B65:P65"/>
    <mergeCell ref="B66:P66"/>
    <mergeCell ref="B7:P7"/>
    <mergeCell ref="E9:G9"/>
    <mergeCell ref="D10:O10"/>
    <mergeCell ref="C10:C11"/>
    <mergeCell ref="B59:P59"/>
    <mergeCell ref="B60:P60"/>
  </mergeCells>
  <printOptions horizontalCentered="1" verticalCentered="1"/>
  <pageMargins left="0.17" right="0.18" top="0.3" bottom="0.3" header="0.31" footer="0.25"/>
  <pageSetup horizontalDpi="600" verticalDpi="600" orientation="portrait" paperSize="9" scale="70" r:id="rId1"/>
  <headerFooter alignWithMargins="0">
    <oddFooter>&amp;CСтрана &amp;P од &amp;N</oddFooter>
  </headerFooter>
  <ignoredErrors>
    <ignoredError sqref="B43 B37:B4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Q217"/>
  <sheetViews>
    <sheetView zoomScalePageLayoutView="0" workbookViewId="0" topLeftCell="A37">
      <selection activeCell="A1" sqref="A1"/>
    </sheetView>
  </sheetViews>
  <sheetFormatPr defaultColWidth="9.140625" defaultRowHeight="12.75"/>
  <cols>
    <col min="1" max="1" width="3.7109375" style="17" customWidth="1"/>
    <col min="2" max="2" width="5.421875" style="28" customWidth="1"/>
    <col min="3" max="3" width="38.7109375" style="17" customWidth="1"/>
    <col min="4" max="4" width="8.7109375" style="420" customWidth="1"/>
    <col min="5" max="16" width="8.7109375" style="287" customWidth="1"/>
    <col min="17" max="17" width="10.7109375" style="288" customWidth="1"/>
    <col min="18" max="16384" width="9.140625" style="17" customWidth="1"/>
  </cols>
  <sheetData>
    <row r="1" spans="1:17" ht="12.75">
      <c r="A1" s="9" t="s">
        <v>40</v>
      </c>
      <c r="B1" s="10"/>
      <c r="C1" s="9"/>
      <c r="D1" s="408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2.75">
      <c r="A2" s="9"/>
      <c r="B2" s="10"/>
      <c r="C2" s="9"/>
      <c r="D2" s="408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2.75">
      <c r="A3" s="13"/>
      <c r="B3" s="11" t="str">
        <f>CONCATENATE('Poc.strana'!A22," ",'Poc.strana'!C22)</f>
        <v>Назив енергетског субјекта: </v>
      </c>
      <c r="C3" s="13"/>
      <c r="D3" s="408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12.75">
      <c r="A4" s="13"/>
      <c r="B4" s="11" t="str">
        <f>CONCATENATE('Poc.strana'!A35," ",'Poc.strana'!C35)</f>
        <v>Датум обраде: </v>
      </c>
      <c r="C4" s="13"/>
      <c r="D4" s="408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2.75">
      <c r="A5" s="13"/>
      <c r="B5" s="12"/>
      <c r="C5" s="13"/>
      <c r="D5" s="408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2.75">
      <c r="A6" s="13"/>
      <c r="B6" s="12"/>
      <c r="C6" s="14"/>
      <c r="D6" s="408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13"/>
      <c r="B7" s="489" t="str">
        <f>CONCATENATE("Табела ЕТ-3-11.2 РЕАЛИЗАЦИЈА/ПЛАН ПРОИЗВОДЊЕ ЕЛЕКТРИЧНЕ ЕНЕРГИЈЕ ЗА"," ",'Poc.strana'!C25,". ГОДИНУ")</f>
        <v>Табела ЕТ-3-11.2 РЕАЛИЗАЦИЈА/ПЛАН ПРОИЗВОДЊЕ ЕЛЕКТРИЧНЕ ЕНЕРГИЈЕ ЗА 2023. ГОДИНУ</v>
      </c>
      <c r="C7" s="489"/>
      <c r="D7" s="489"/>
      <c r="E7" s="489"/>
      <c r="F7" s="489"/>
      <c r="G7" s="489"/>
      <c r="H7" s="489"/>
      <c r="I7" s="489"/>
      <c r="J7" s="489"/>
      <c r="K7" s="489"/>
      <c r="L7" s="489"/>
      <c r="M7" s="489"/>
      <c r="N7" s="489"/>
      <c r="O7" s="489"/>
      <c r="P7" s="489"/>
      <c r="Q7" s="489"/>
    </row>
    <row r="8" spans="1:17" ht="13.5" thickBot="1">
      <c r="A8" s="13"/>
      <c r="B8" s="12"/>
      <c r="C8" s="13"/>
      <c r="D8" s="40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13"/>
    </row>
    <row r="9" spans="1:17" ht="13.5" thickTop="1">
      <c r="A9" s="341"/>
      <c r="B9" s="331"/>
      <c r="C9" s="86" t="s">
        <v>68</v>
      </c>
      <c r="D9" s="410"/>
      <c r="E9" s="240"/>
      <c r="F9" s="241"/>
      <c r="G9" s="241"/>
      <c r="H9" s="513"/>
      <c r="I9" s="513"/>
      <c r="J9" s="241"/>
      <c r="K9" s="241"/>
      <c r="L9" s="241"/>
      <c r="M9" s="240"/>
      <c r="N9" s="241"/>
      <c r="O9" s="241"/>
      <c r="P9" s="241"/>
      <c r="Q9" s="105"/>
    </row>
    <row r="10" spans="1:17" ht="12.75" customHeight="1">
      <c r="A10" s="341"/>
      <c r="B10" s="523" t="s">
        <v>0</v>
      </c>
      <c r="C10" s="514" t="s">
        <v>43</v>
      </c>
      <c r="D10" s="512" t="s">
        <v>322</v>
      </c>
      <c r="E10" s="516" t="s">
        <v>44</v>
      </c>
      <c r="F10" s="517"/>
      <c r="G10" s="517"/>
      <c r="H10" s="517"/>
      <c r="I10" s="517"/>
      <c r="J10" s="517"/>
      <c r="K10" s="517"/>
      <c r="L10" s="517"/>
      <c r="M10" s="517"/>
      <c r="N10" s="517"/>
      <c r="O10" s="517"/>
      <c r="P10" s="518"/>
      <c r="Q10" s="522" t="s">
        <v>13</v>
      </c>
    </row>
    <row r="11" spans="1:17" ht="12.75">
      <c r="A11" s="341"/>
      <c r="B11" s="523"/>
      <c r="C11" s="514"/>
      <c r="D11" s="512"/>
      <c r="E11" s="519"/>
      <c r="F11" s="520"/>
      <c r="G11" s="520"/>
      <c r="H11" s="520"/>
      <c r="I11" s="520"/>
      <c r="J11" s="520"/>
      <c r="K11" s="520"/>
      <c r="L11" s="520"/>
      <c r="M11" s="520"/>
      <c r="N11" s="520"/>
      <c r="O11" s="520"/>
      <c r="P11" s="521"/>
      <c r="Q11" s="522"/>
    </row>
    <row r="12" spans="1:17" ht="12.75">
      <c r="A12" s="341"/>
      <c r="B12" s="521"/>
      <c r="C12" s="515"/>
      <c r="D12" s="422" t="s">
        <v>323</v>
      </c>
      <c r="E12" s="66" t="s">
        <v>14</v>
      </c>
      <c r="F12" s="67" t="s">
        <v>15</v>
      </c>
      <c r="G12" s="67" t="s">
        <v>16</v>
      </c>
      <c r="H12" s="67" t="s">
        <v>17</v>
      </c>
      <c r="I12" s="67" t="s">
        <v>18</v>
      </c>
      <c r="J12" s="67" t="s">
        <v>19</v>
      </c>
      <c r="K12" s="67" t="s">
        <v>20</v>
      </c>
      <c r="L12" s="67" t="s">
        <v>21</v>
      </c>
      <c r="M12" s="67" t="s">
        <v>22</v>
      </c>
      <c r="N12" s="67" t="s">
        <v>23</v>
      </c>
      <c r="O12" s="67" t="s">
        <v>24</v>
      </c>
      <c r="P12" s="68" t="s">
        <v>25</v>
      </c>
      <c r="Q12" s="242" t="s">
        <v>46</v>
      </c>
    </row>
    <row r="13" spans="1:17" ht="12.75">
      <c r="A13" s="341"/>
      <c r="B13" s="339"/>
      <c r="C13" s="24" t="s">
        <v>70</v>
      </c>
      <c r="D13" s="411"/>
      <c r="E13" s="243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5"/>
      <c r="Q13" s="246"/>
    </row>
    <row r="14" spans="1:17" ht="12.75">
      <c r="A14" s="341"/>
      <c r="B14" s="339"/>
      <c r="C14" s="24" t="s">
        <v>271</v>
      </c>
      <c r="D14" s="411"/>
      <c r="E14" s="243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5"/>
      <c r="Q14" s="246"/>
    </row>
    <row r="15" spans="1:17" ht="12.75">
      <c r="A15" s="341"/>
      <c r="B15" s="339">
        <v>1</v>
      </c>
      <c r="C15" s="24" t="s">
        <v>123</v>
      </c>
      <c r="D15" s="412"/>
      <c r="E15" s="247">
        <f aca="true" t="shared" si="0" ref="E15:P15">SUM(E16:E20)</f>
        <v>0</v>
      </c>
      <c r="F15" s="248">
        <f t="shared" si="0"/>
        <v>0</v>
      </c>
      <c r="G15" s="248">
        <f t="shared" si="0"/>
        <v>0</v>
      </c>
      <c r="H15" s="248">
        <f t="shared" si="0"/>
        <v>0</v>
      </c>
      <c r="I15" s="248">
        <f t="shared" si="0"/>
        <v>0</v>
      </c>
      <c r="J15" s="248">
        <f t="shared" si="0"/>
        <v>0</v>
      </c>
      <c r="K15" s="248">
        <f t="shared" si="0"/>
        <v>0</v>
      </c>
      <c r="L15" s="248">
        <f t="shared" si="0"/>
        <v>0</v>
      </c>
      <c r="M15" s="248">
        <f t="shared" si="0"/>
        <v>0</v>
      </c>
      <c r="N15" s="248">
        <f t="shared" si="0"/>
        <v>0</v>
      </c>
      <c r="O15" s="248">
        <f t="shared" si="0"/>
        <v>0</v>
      </c>
      <c r="P15" s="249">
        <f t="shared" si="0"/>
        <v>0</v>
      </c>
      <c r="Q15" s="56">
        <f aca="true" t="shared" si="1" ref="Q15:Q31">SUM(E15:P15)</f>
        <v>0</v>
      </c>
    </row>
    <row r="16" spans="1:17" ht="12.75">
      <c r="A16" s="341"/>
      <c r="B16" s="333" t="s">
        <v>27</v>
      </c>
      <c r="C16" s="22" t="s">
        <v>124</v>
      </c>
      <c r="D16" s="423"/>
      <c r="E16" s="250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2"/>
      <c r="Q16" s="176">
        <f t="shared" si="1"/>
        <v>0</v>
      </c>
    </row>
    <row r="17" spans="1:17" ht="12.75">
      <c r="A17" s="341"/>
      <c r="B17" s="333" t="s">
        <v>28</v>
      </c>
      <c r="C17" s="22" t="s">
        <v>125</v>
      </c>
      <c r="D17" s="423"/>
      <c r="E17" s="250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2"/>
      <c r="Q17" s="176">
        <f t="shared" si="1"/>
        <v>0</v>
      </c>
    </row>
    <row r="18" spans="1:17" ht="12.75">
      <c r="A18" s="341"/>
      <c r="B18" s="333" t="s">
        <v>29</v>
      </c>
      <c r="C18" s="22" t="s">
        <v>126</v>
      </c>
      <c r="D18" s="423"/>
      <c r="E18" s="250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2"/>
      <c r="Q18" s="176">
        <f t="shared" si="1"/>
        <v>0</v>
      </c>
    </row>
    <row r="19" spans="1:17" ht="12.75">
      <c r="A19" s="341"/>
      <c r="B19" s="333" t="s">
        <v>187</v>
      </c>
      <c r="C19" s="22" t="s">
        <v>127</v>
      </c>
      <c r="D19" s="423"/>
      <c r="E19" s="250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2"/>
      <c r="Q19" s="176">
        <f t="shared" si="1"/>
        <v>0</v>
      </c>
    </row>
    <row r="20" spans="1:17" ht="12.75">
      <c r="A20" s="341"/>
      <c r="B20" s="364" t="s">
        <v>188</v>
      </c>
      <c r="C20" s="22" t="s">
        <v>128</v>
      </c>
      <c r="D20" s="423"/>
      <c r="E20" s="250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2"/>
      <c r="Q20" s="176">
        <f t="shared" si="1"/>
        <v>0</v>
      </c>
    </row>
    <row r="21" spans="1:17" ht="12.75">
      <c r="A21" s="341"/>
      <c r="B21" s="407" t="s">
        <v>33</v>
      </c>
      <c r="C21" s="24" t="s">
        <v>129</v>
      </c>
      <c r="D21" s="412"/>
      <c r="E21" s="247">
        <f aca="true" t="shared" si="2" ref="E21:P21">E22+E23+E26+E27+E28</f>
        <v>0</v>
      </c>
      <c r="F21" s="248">
        <f t="shared" si="2"/>
        <v>0</v>
      </c>
      <c r="G21" s="248">
        <f t="shared" si="2"/>
        <v>0</v>
      </c>
      <c r="H21" s="248">
        <f t="shared" si="2"/>
        <v>0</v>
      </c>
      <c r="I21" s="248">
        <f t="shared" si="2"/>
        <v>0</v>
      </c>
      <c r="J21" s="248">
        <f t="shared" si="2"/>
        <v>0</v>
      </c>
      <c r="K21" s="248">
        <f t="shared" si="2"/>
        <v>0</v>
      </c>
      <c r="L21" s="248">
        <f t="shared" si="2"/>
        <v>0</v>
      </c>
      <c r="M21" s="248">
        <f t="shared" si="2"/>
        <v>0</v>
      </c>
      <c r="N21" s="248">
        <f t="shared" si="2"/>
        <v>0</v>
      </c>
      <c r="O21" s="248">
        <f t="shared" si="2"/>
        <v>0</v>
      </c>
      <c r="P21" s="249">
        <f t="shared" si="2"/>
        <v>0</v>
      </c>
      <c r="Q21" s="56">
        <f t="shared" si="1"/>
        <v>0</v>
      </c>
    </row>
    <row r="22" spans="1:17" ht="12.75">
      <c r="A22" s="341"/>
      <c r="B22" s="332" t="s">
        <v>34</v>
      </c>
      <c r="C22" s="22" t="s">
        <v>130</v>
      </c>
      <c r="D22" s="423"/>
      <c r="E22" s="250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2"/>
      <c r="Q22" s="176">
        <f t="shared" si="1"/>
        <v>0</v>
      </c>
    </row>
    <row r="23" spans="1:17" ht="12.75">
      <c r="A23" s="341"/>
      <c r="B23" s="333" t="s">
        <v>35</v>
      </c>
      <c r="C23" s="22" t="s">
        <v>131</v>
      </c>
      <c r="D23" s="413"/>
      <c r="E23" s="256">
        <f aca="true" t="shared" si="3" ref="E23:P23">E24+E25</f>
        <v>0</v>
      </c>
      <c r="F23" s="257">
        <f t="shared" si="3"/>
        <v>0</v>
      </c>
      <c r="G23" s="257">
        <f t="shared" si="3"/>
        <v>0</v>
      </c>
      <c r="H23" s="257">
        <f t="shared" si="3"/>
        <v>0</v>
      </c>
      <c r="I23" s="257">
        <f t="shared" si="3"/>
        <v>0</v>
      </c>
      <c r="J23" s="257">
        <f t="shared" si="3"/>
        <v>0</v>
      </c>
      <c r="K23" s="257">
        <f t="shared" si="3"/>
        <v>0</v>
      </c>
      <c r="L23" s="257">
        <f t="shared" si="3"/>
        <v>0</v>
      </c>
      <c r="M23" s="257">
        <f t="shared" si="3"/>
        <v>0</v>
      </c>
      <c r="N23" s="257">
        <f t="shared" si="3"/>
        <v>0</v>
      </c>
      <c r="O23" s="257">
        <f t="shared" si="3"/>
        <v>0</v>
      </c>
      <c r="P23" s="258">
        <f t="shared" si="3"/>
        <v>0</v>
      </c>
      <c r="Q23" s="176">
        <f t="shared" si="1"/>
        <v>0</v>
      </c>
    </row>
    <row r="24" spans="1:17" ht="12.75">
      <c r="A24" s="341"/>
      <c r="B24" s="333" t="s">
        <v>224</v>
      </c>
      <c r="C24" s="337" t="s">
        <v>132</v>
      </c>
      <c r="D24" s="423"/>
      <c r="E24" s="250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2"/>
      <c r="Q24" s="176">
        <f t="shared" si="1"/>
        <v>0</v>
      </c>
    </row>
    <row r="25" spans="1:17" ht="12.75">
      <c r="A25" s="341"/>
      <c r="B25" s="333" t="s">
        <v>225</v>
      </c>
      <c r="C25" s="337" t="s">
        <v>133</v>
      </c>
      <c r="D25" s="423"/>
      <c r="E25" s="250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2"/>
      <c r="Q25" s="176">
        <f t="shared" si="1"/>
        <v>0</v>
      </c>
    </row>
    <row r="26" spans="1:17" ht="12.75">
      <c r="A26" s="341"/>
      <c r="B26" s="364" t="s">
        <v>36</v>
      </c>
      <c r="C26" s="22" t="s">
        <v>134</v>
      </c>
      <c r="D26" s="423"/>
      <c r="E26" s="250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2"/>
      <c r="Q26" s="176">
        <f t="shared" si="1"/>
        <v>0</v>
      </c>
    </row>
    <row r="27" spans="1:17" ht="12.75">
      <c r="A27" s="341"/>
      <c r="B27" s="333" t="s">
        <v>174</v>
      </c>
      <c r="C27" s="22" t="s">
        <v>189</v>
      </c>
      <c r="D27" s="423"/>
      <c r="E27" s="250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2"/>
      <c r="Q27" s="176">
        <f t="shared" si="1"/>
        <v>0</v>
      </c>
    </row>
    <row r="28" spans="1:17" ht="12.75">
      <c r="A28" s="341"/>
      <c r="B28" s="333" t="s">
        <v>175</v>
      </c>
      <c r="C28" s="23" t="s">
        <v>135</v>
      </c>
      <c r="D28" s="423"/>
      <c r="E28" s="253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5"/>
      <c r="Q28" s="180">
        <f t="shared" si="1"/>
        <v>0</v>
      </c>
    </row>
    <row r="29" spans="1:17" ht="12.75">
      <c r="A29" s="341"/>
      <c r="B29" s="339" t="s">
        <v>26</v>
      </c>
      <c r="C29" s="365" t="s">
        <v>300</v>
      </c>
      <c r="D29" s="414"/>
      <c r="E29" s="366">
        <f aca="true" t="shared" si="4" ref="E29:P29">E16+E17+E27+E28</f>
        <v>0</v>
      </c>
      <c r="F29" s="367">
        <f t="shared" si="4"/>
        <v>0</v>
      </c>
      <c r="G29" s="367">
        <f t="shared" si="4"/>
        <v>0</v>
      </c>
      <c r="H29" s="367">
        <f t="shared" si="4"/>
        <v>0</v>
      </c>
      <c r="I29" s="367">
        <f t="shared" si="4"/>
        <v>0</v>
      </c>
      <c r="J29" s="367">
        <f t="shared" si="4"/>
        <v>0</v>
      </c>
      <c r="K29" s="367">
        <f t="shared" si="4"/>
        <v>0</v>
      </c>
      <c r="L29" s="367">
        <f t="shared" si="4"/>
        <v>0</v>
      </c>
      <c r="M29" s="367">
        <f t="shared" si="4"/>
        <v>0</v>
      </c>
      <c r="N29" s="367">
        <f t="shared" si="4"/>
        <v>0</v>
      </c>
      <c r="O29" s="367">
        <f t="shared" si="4"/>
        <v>0</v>
      </c>
      <c r="P29" s="368">
        <f t="shared" si="4"/>
        <v>0</v>
      </c>
      <c r="Q29" s="369">
        <f t="shared" si="1"/>
        <v>0</v>
      </c>
    </row>
    <row r="30" spans="1:17" ht="12.75">
      <c r="A30" s="341"/>
      <c r="B30" s="339" t="s">
        <v>157</v>
      </c>
      <c r="C30" s="381" t="s">
        <v>301</v>
      </c>
      <c r="D30" s="412"/>
      <c r="E30" s="247">
        <f>E18+E19+E20+E22+E23+E26</f>
        <v>0</v>
      </c>
      <c r="F30" s="248">
        <f aca="true" t="shared" si="5" ref="F30:P30">F18+F19+F20+F22+F23+F26</f>
        <v>0</v>
      </c>
      <c r="G30" s="248">
        <f t="shared" si="5"/>
        <v>0</v>
      </c>
      <c r="H30" s="248">
        <f t="shared" si="5"/>
        <v>0</v>
      </c>
      <c r="I30" s="248">
        <f t="shared" si="5"/>
        <v>0</v>
      </c>
      <c r="J30" s="248">
        <f t="shared" si="5"/>
        <v>0</v>
      </c>
      <c r="K30" s="248">
        <f t="shared" si="5"/>
        <v>0</v>
      </c>
      <c r="L30" s="248">
        <f t="shared" si="5"/>
        <v>0</v>
      </c>
      <c r="M30" s="248">
        <f t="shared" si="5"/>
        <v>0</v>
      </c>
      <c r="N30" s="248">
        <f t="shared" si="5"/>
        <v>0</v>
      </c>
      <c r="O30" s="248">
        <f t="shared" si="5"/>
        <v>0</v>
      </c>
      <c r="P30" s="249">
        <f t="shared" si="5"/>
        <v>0</v>
      </c>
      <c r="Q30" s="370">
        <f t="shared" si="1"/>
        <v>0</v>
      </c>
    </row>
    <row r="31" spans="1:17" ht="12.75">
      <c r="A31" s="341"/>
      <c r="B31" s="339" t="s">
        <v>226</v>
      </c>
      <c r="C31" s="382" t="s">
        <v>272</v>
      </c>
      <c r="D31" s="412"/>
      <c r="E31" s="247">
        <f>E21+E15</f>
        <v>0</v>
      </c>
      <c r="F31" s="248">
        <f aca="true" t="shared" si="6" ref="F31:P31">F21+F15</f>
        <v>0</v>
      </c>
      <c r="G31" s="248">
        <f t="shared" si="6"/>
        <v>0</v>
      </c>
      <c r="H31" s="248">
        <f t="shared" si="6"/>
        <v>0</v>
      </c>
      <c r="I31" s="248">
        <f t="shared" si="6"/>
        <v>0</v>
      </c>
      <c r="J31" s="248">
        <f t="shared" si="6"/>
        <v>0</v>
      </c>
      <c r="K31" s="248">
        <f t="shared" si="6"/>
        <v>0</v>
      </c>
      <c r="L31" s="248">
        <f t="shared" si="6"/>
        <v>0</v>
      </c>
      <c r="M31" s="248">
        <f t="shared" si="6"/>
        <v>0</v>
      </c>
      <c r="N31" s="248">
        <f t="shared" si="6"/>
        <v>0</v>
      </c>
      <c r="O31" s="248">
        <f t="shared" si="6"/>
        <v>0</v>
      </c>
      <c r="P31" s="249">
        <f t="shared" si="6"/>
        <v>0</v>
      </c>
      <c r="Q31" s="56">
        <f t="shared" si="1"/>
        <v>0</v>
      </c>
    </row>
    <row r="32" spans="1:17" ht="12.75">
      <c r="A32" s="341"/>
      <c r="B32" s="340"/>
      <c r="C32" s="382" t="s">
        <v>273</v>
      </c>
      <c r="D32" s="415"/>
      <c r="E32" s="265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7"/>
      <c r="Q32" s="56"/>
    </row>
    <row r="33" spans="1:17" ht="12.75">
      <c r="A33" s="341"/>
      <c r="B33" s="339" t="s">
        <v>227</v>
      </c>
      <c r="C33" s="383" t="s">
        <v>302</v>
      </c>
      <c r="D33" s="412"/>
      <c r="E33" s="247">
        <f aca="true" t="shared" si="7" ref="E33:P33">E34+E40+E47+E50</f>
        <v>0</v>
      </c>
      <c r="F33" s="248">
        <f t="shared" si="7"/>
        <v>0</v>
      </c>
      <c r="G33" s="248">
        <f t="shared" si="7"/>
        <v>0</v>
      </c>
      <c r="H33" s="248">
        <f t="shared" si="7"/>
        <v>0</v>
      </c>
      <c r="I33" s="248">
        <f t="shared" si="7"/>
        <v>0</v>
      </c>
      <c r="J33" s="248">
        <f t="shared" si="7"/>
        <v>0</v>
      </c>
      <c r="K33" s="248">
        <f t="shared" si="7"/>
        <v>0</v>
      </c>
      <c r="L33" s="248">
        <f t="shared" si="7"/>
        <v>0</v>
      </c>
      <c r="M33" s="248">
        <f t="shared" si="7"/>
        <v>0</v>
      </c>
      <c r="N33" s="248">
        <f t="shared" si="7"/>
        <v>0</v>
      </c>
      <c r="O33" s="248">
        <f t="shared" si="7"/>
        <v>0</v>
      </c>
      <c r="P33" s="249">
        <f t="shared" si="7"/>
        <v>0</v>
      </c>
      <c r="Q33" s="181">
        <f aca="true" t="shared" si="8" ref="Q33:Q71">SUM(E33:P33)</f>
        <v>0</v>
      </c>
    </row>
    <row r="34" spans="1:17" ht="12.75">
      <c r="A34" s="341"/>
      <c r="B34" s="49" t="s">
        <v>176</v>
      </c>
      <c r="C34" s="384" t="s">
        <v>136</v>
      </c>
      <c r="D34" s="413"/>
      <c r="E34" s="256">
        <f aca="true" t="shared" si="9" ref="E34:P34">SUM(E35:E39)</f>
        <v>0</v>
      </c>
      <c r="F34" s="257">
        <f t="shared" si="9"/>
        <v>0</v>
      </c>
      <c r="G34" s="257">
        <f t="shared" si="9"/>
        <v>0</v>
      </c>
      <c r="H34" s="257">
        <f t="shared" si="9"/>
        <v>0</v>
      </c>
      <c r="I34" s="257">
        <f t="shared" si="9"/>
        <v>0</v>
      </c>
      <c r="J34" s="257">
        <f t="shared" si="9"/>
        <v>0</v>
      </c>
      <c r="K34" s="257">
        <f t="shared" si="9"/>
        <v>0</v>
      </c>
      <c r="L34" s="257">
        <f t="shared" si="9"/>
        <v>0</v>
      </c>
      <c r="M34" s="257">
        <f t="shared" si="9"/>
        <v>0</v>
      </c>
      <c r="N34" s="257">
        <f t="shared" si="9"/>
        <v>0</v>
      </c>
      <c r="O34" s="257">
        <f t="shared" si="9"/>
        <v>0</v>
      </c>
      <c r="P34" s="258">
        <f t="shared" si="9"/>
        <v>0</v>
      </c>
      <c r="Q34" s="176">
        <f t="shared" si="8"/>
        <v>0</v>
      </c>
    </row>
    <row r="35" spans="1:17" ht="12.75">
      <c r="A35" s="341"/>
      <c r="B35" s="371" t="s">
        <v>230</v>
      </c>
      <c r="C35" s="385" t="s">
        <v>137</v>
      </c>
      <c r="D35" s="423"/>
      <c r="E35" s="250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2"/>
      <c r="Q35" s="176">
        <f t="shared" si="8"/>
        <v>0</v>
      </c>
    </row>
    <row r="36" spans="1:17" ht="12.75">
      <c r="A36" s="341"/>
      <c r="B36" s="372" t="s">
        <v>231</v>
      </c>
      <c r="C36" s="385" t="s">
        <v>138</v>
      </c>
      <c r="D36" s="423"/>
      <c r="E36" s="250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2"/>
      <c r="Q36" s="176">
        <f t="shared" si="8"/>
        <v>0</v>
      </c>
    </row>
    <row r="37" spans="1:17" ht="12.75">
      <c r="A37" s="341"/>
      <c r="B37" s="372" t="s">
        <v>232</v>
      </c>
      <c r="C37" s="385" t="s">
        <v>139</v>
      </c>
      <c r="D37" s="423"/>
      <c r="E37" s="250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2"/>
      <c r="Q37" s="176">
        <f t="shared" si="8"/>
        <v>0</v>
      </c>
    </row>
    <row r="38" spans="1:17" ht="12.75">
      <c r="A38" s="341"/>
      <c r="B38" s="372" t="s">
        <v>233</v>
      </c>
      <c r="C38" s="385" t="s">
        <v>140</v>
      </c>
      <c r="D38" s="423"/>
      <c r="E38" s="250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2"/>
      <c r="Q38" s="176">
        <f t="shared" si="8"/>
        <v>0</v>
      </c>
    </row>
    <row r="39" spans="1:17" ht="12.75">
      <c r="A39" s="341"/>
      <c r="B39" s="374" t="s">
        <v>234</v>
      </c>
      <c r="C39" s="386" t="s">
        <v>141</v>
      </c>
      <c r="D39" s="423"/>
      <c r="E39" s="250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2"/>
      <c r="Q39" s="176">
        <f t="shared" si="8"/>
        <v>0</v>
      </c>
    </row>
    <row r="40" spans="1:17" ht="12.75">
      <c r="A40" s="341"/>
      <c r="B40" s="48" t="s">
        <v>177</v>
      </c>
      <c r="C40" s="384" t="s">
        <v>274</v>
      </c>
      <c r="D40" s="413"/>
      <c r="E40" s="256">
        <f aca="true" t="shared" si="10" ref="E40:P40">SUM(E41:E46)</f>
        <v>0</v>
      </c>
      <c r="F40" s="257">
        <f t="shared" si="10"/>
        <v>0</v>
      </c>
      <c r="G40" s="257">
        <f t="shared" si="10"/>
        <v>0</v>
      </c>
      <c r="H40" s="257">
        <f t="shared" si="10"/>
        <v>0</v>
      </c>
      <c r="I40" s="257">
        <f t="shared" si="10"/>
        <v>0</v>
      </c>
      <c r="J40" s="257">
        <f t="shared" si="10"/>
        <v>0</v>
      </c>
      <c r="K40" s="257">
        <f t="shared" si="10"/>
        <v>0</v>
      </c>
      <c r="L40" s="257">
        <f t="shared" si="10"/>
        <v>0</v>
      </c>
      <c r="M40" s="257">
        <f t="shared" si="10"/>
        <v>0</v>
      </c>
      <c r="N40" s="257">
        <f t="shared" si="10"/>
        <v>0</v>
      </c>
      <c r="O40" s="257">
        <f t="shared" si="10"/>
        <v>0</v>
      </c>
      <c r="P40" s="258">
        <f t="shared" si="10"/>
        <v>0</v>
      </c>
      <c r="Q40" s="176">
        <f t="shared" si="8"/>
        <v>0</v>
      </c>
    </row>
    <row r="41" spans="1:17" ht="12.75">
      <c r="A41" s="341"/>
      <c r="B41" s="371" t="s">
        <v>235</v>
      </c>
      <c r="C41" s="385" t="s">
        <v>275</v>
      </c>
      <c r="D41" s="423"/>
      <c r="E41" s="250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2"/>
      <c r="Q41" s="176">
        <f t="shared" si="8"/>
        <v>0</v>
      </c>
    </row>
    <row r="42" spans="1:17" ht="12.75">
      <c r="A42" s="341"/>
      <c r="B42" s="372" t="s">
        <v>236</v>
      </c>
      <c r="C42" s="385" t="s">
        <v>276</v>
      </c>
      <c r="D42" s="423"/>
      <c r="E42" s="250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2"/>
      <c r="Q42" s="176">
        <f t="shared" si="8"/>
        <v>0</v>
      </c>
    </row>
    <row r="43" spans="1:17" ht="12.75">
      <c r="A43" s="341"/>
      <c r="B43" s="372" t="s">
        <v>237</v>
      </c>
      <c r="C43" s="385" t="s">
        <v>277</v>
      </c>
      <c r="D43" s="423"/>
      <c r="E43" s="250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2"/>
      <c r="Q43" s="176">
        <f t="shared" si="8"/>
        <v>0</v>
      </c>
    </row>
    <row r="44" spans="1:17" ht="12.75">
      <c r="A44" s="341"/>
      <c r="B44" s="372" t="s">
        <v>238</v>
      </c>
      <c r="C44" s="385" t="s">
        <v>278</v>
      </c>
      <c r="D44" s="423"/>
      <c r="E44" s="250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2"/>
      <c r="Q44" s="176">
        <f t="shared" si="8"/>
        <v>0</v>
      </c>
    </row>
    <row r="45" spans="1:17" ht="12.75">
      <c r="A45" s="341"/>
      <c r="B45" s="372" t="s">
        <v>239</v>
      </c>
      <c r="C45" s="385" t="s">
        <v>279</v>
      </c>
      <c r="D45" s="423"/>
      <c r="E45" s="250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2"/>
      <c r="Q45" s="176">
        <f t="shared" si="8"/>
        <v>0</v>
      </c>
    </row>
    <row r="46" spans="1:17" ht="12.75">
      <c r="A46" s="341"/>
      <c r="B46" s="372" t="s">
        <v>240</v>
      </c>
      <c r="C46" s="385" t="s">
        <v>280</v>
      </c>
      <c r="D46" s="423"/>
      <c r="E46" s="250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2"/>
      <c r="Q46" s="176">
        <f t="shared" si="8"/>
        <v>0</v>
      </c>
    </row>
    <row r="47" spans="1:17" ht="12.75">
      <c r="A47" s="341"/>
      <c r="B47" s="372" t="s">
        <v>178</v>
      </c>
      <c r="C47" s="384" t="s">
        <v>281</v>
      </c>
      <c r="D47" s="413"/>
      <c r="E47" s="256">
        <f aca="true" t="shared" si="11" ref="E47:P47">E48+E49</f>
        <v>0</v>
      </c>
      <c r="F47" s="257">
        <f t="shared" si="11"/>
        <v>0</v>
      </c>
      <c r="G47" s="257">
        <f t="shared" si="11"/>
        <v>0</v>
      </c>
      <c r="H47" s="257">
        <f t="shared" si="11"/>
        <v>0</v>
      </c>
      <c r="I47" s="257">
        <f t="shared" si="11"/>
        <v>0</v>
      </c>
      <c r="J47" s="257">
        <f t="shared" si="11"/>
        <v>0</v>
      </c>
      <c r="K47" s="257">
        <f t="shared" si="11"/>
        <v>0</v>
      </c>
      <c r="L47" s="257">
        <f t="shared" si="11"/>
        <v>0</v>
      </c>
      <c r="M47" s="257">
        <f t="shared" si="11"/>
        <v>0</v>
      </c>
      <c r="N47" s="257">
        <f t="shared" si="11"/>
        <v>0</v>
      </c>
      <c r="O47" s="257">
        <f t="shared" si="11"/>
        <v>0</v>
      </c>
      <c r="P47" s="258">
        <f t="shared" si="11"/>
        <v>0</v>
      </c>
      <c r="Q47" s="176">
        <f t="shared" si="8"/>
        <v>0</v>
      </c>
    </row>
    <row r="48" spans="1:17" ht="12.75">
      <c r="A48" s="341"/>
      <c r="B48" s="373" t="s">
        <v>241</v>
      </c>
      <c r="C48" s="385" t="s">
        <v>282</v>
      </c>
      <c r="D48" s="423"/>
      <c r="E48" s="250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2"/>
      <c r="Q48" s="176">
        <f t="shared" si="8"/>
        <v>0</v>
      </c>
    </row>
    <row r="49" spans="1:17" ht="12.75">
      <c r="A49" s="341"/>
      <c r="B49" s="371" t="s">
        <v>242</v>
      </c>
      <c r="C49" s="385" t="s">
        <v>283</v>
      </c>
      <c r="D49" s="423"/>
      <c r="E49" s="250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2"/>
      <c r="Q49" s="176">
        <f t="shared" si="8"/>
        <v>0</v>
      </c>
    </row>
    <row r="50" spans="1:17" ht="12.75">
      <c r="A50" s="341"/>
      <c r="B50" s="337" t="s">
        <v>243</v>
      </c>
      <c r="C50" s="387" t="s">
        <v>142</v>
      </c>
      <c r="D50" s="424"/>
      <c r="E50" s="253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5"/>
      <c r="Q50" s="180">
        <f t="shared" si="8"/>
        <v>0</v>
      </c>
    </row>
    <row r="51" spans="1:17" ht="12.75">
      <c r="A51" s="341"/>
      <c r="B51" s="339" t="s">
        <v>244</v>
      </c>
      <c r="C51" s="383" t="s">
        <v>303</v>
      </c>
      <c r="D51" s="467"/>
      <c r="E51" s="268">
        <f aca="true" t="shared" si="12" ref="E51:P51">E55+E52</f>
        <v>0</v>
      </c>
      <c r="F51" s="269">
        <f t="shared" si="12"/>
        <v>0</v>
      </c>
      <c r="G51" s="269">
        <f t="shared" si="12"/>
        <v>0</v>
      </c>
      <c r="H51" s="269">
        <f t="shared" si="12"/>
        <v>0</v>
      </c>
      <c r="I51" s="269">
        <f t="shared" si="12"/>
        <v>0</v>
      </c>
      <c r="J51" s="269">
        <f t="shared" si="12"/>
        <v>0</v>
      </c>
      <c r="K51" s="269">
        <f t="shared" si="12"/>
        <v>0</v>
      </c>
      <c r="L51" s="269">
        <f t="shared" si="12"/>
        <v>0</v>
      </c>
      <c r="M51" s="269">
        <f t="shared" si="12"/>
        <v>0</v>
      </c>
      <c r="N51" s="269">
        <f t="shared" si="12"/>
        <v>0</v>
      </c>
      <c r="O51" s="269">
        <f t="shared" si="12"/>
        <v>0</v>
      </c>
      <c r="P51" s="270">
        <f t="shared" si="12"/>
        <v>0</v>
      </c>
      <c r="Q51" s="181">
        <f t="shared" si="8"/>
        <v>0</v>
      </c>
    </row>
    <row r="52" spans="1:17" ht="12.75">
      <c r="A52" s="341"/>
      <c r="B52" s="372" t="s">
        <v>179</v>
      </c>
      <c r="C52" s="388" t="s">
        <v>143</v>
      </c>
      <c r="D52" s="417"/>
      <c r="E52" s="259">
        <f aca="true" t="shared" si="13" ref="E52:P52">E53+E54</f>
        <v>0</v>
      </c>
      <c r="F52" s="260">
        <f t="shared" si="13"/>
        <v>0</v>
      </c>
      <c r="G52" s="260">
        <f t="shared" si="13"/>
        <v>0</v>
      </c>
      <c r="H52" s="260">
        <f t="shared" si="13"/>
        <v>0</v>
      </c>
      <c r="I52" s="260">
        <f t="shared" si="13"/>
        <v>0</v>
      </c>
      <c r="J52" s="260">
        <f t="shared" si="13"/>
        <v>0</v>
      </c>
      <c r="K52" s="260">
        <f t="shared" si="13"/>
        <v>0</v>
      </c>
      <c r="L52" s="260">
        <f t="shared" si="13"/>
        <v>0</v>
      </c>
      <c r="M52" s="260">
        <f t="shared" si="13"/>
        <v>0</v>
      </c>
      <c r="N52" s="260">
        <f t="shared" si="13"/>
        <v>0</v>
      </c>
      <c r="O52" s="260">
        <f t="shared" si="13"/>
        <v>0</v>
      </c>
      <c r="P52" s="261">
        <f t="shared" si="13"/>
        <v>0</v>
      </c>
      <c r="Q52" s="178">
        <f t="shared" si="8"/>
        <v>0</v>
      </c>
    </row>
    <row r="53" spans="1:17" ht="12.75">
      <c r="A53" s="341"/>
      <c r="B53" s="372" t="s">
        <v>228</v>
      </c>
      <c r="C53" s="389" t="s">
        <v>144</v>
      </c>
      <c r="D53" s="423"/>
      <c r="E53" s="271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3"/>
      <c r="Q53" s="177">
        <f t="shared" si="8"/>
        <v>0</v>
      </c>
    </row>
    <row r="54" spans="1:17" ht="12.75">
      <c r="A54" s="341"/>
      <c r="B54" s="372" t="s">
        <v>229</v>
      </c>
      <c r="C54" s="385" t="s">
        <v>145</v>
      </c>
      <c r="D54" s="423"/>
      <c r="E54" s="250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2"/>
      <c r="Q54" s="176">
        <f t="shared" si="8"/>
        <v>0</v>
      </c>
    </row>
    <row r="55" spans="1:17" ht="12.75">
      <c r="A55" s="341"/>
      <c r="B55" s="373" t="s">
        <v>180</v>
      </c>
      <c r="C55" s="384" t="s">
        <v>146</v>
      </c>
      <c r="D55" s="413"/>
      <c r="E55" s="256">
        <f>E56+E57+E58</f>
        <v>0</v>
      </c>
      <c r="F55" s="257">
        <f aca="true" t="shared" si="14" ref="F55:P55">F56+F57+F58</f>
        <v>0</v>
      </c>
      <c r="G55" s="257">
        <f t="shared" si="14"/>
        <v>0</v>
      </c>
      <c r="H55" s="257">
        <f t="shared" si="14"/>
        <v>0</v>
      </c>
      <c r="I55" s="257">
        <f t="shared" si="14"/>
        <v>0</v>
      </c>
      <c r="J55" s="257">
        <f t="shared" si="14"/>
        <v>0</v>
      </c>
      <c r="K55" s="257">
        <f t="shared" si="14"/>
        <v>0</v>
      </c>
      <c r="L55" s="257">
        <f t="shared" si="14"/>
        <v>0</v>
      </c>
      <c r="M55" s="257">
        <f t="shared" si="14"/>
        <v>0</v>
      </c>
      <c r="N55" s="257">
        <f t="shared" si="14"/>
        <v>0</v>
      </c>
      <c r="O55" s="257">
        <f t="shared" si="14"/>
        <v>0</v>
      </c>
      <c r="P55" s="258">
        <f t="shared" si="14"/>
        <v>0</v>
      </c>
      <c r="Q55" s="176">
        <f t="shared" si="8"/>
        <v>0</v>
      </c>
    </row>
    <row r="56" spans="1:17" ht="12.75">
      <c r="A56" s="341"/>
      <c r="B56" s="371" t="s">
        <v>245</v>
      </c>
      <c r="C56" s="385" t="s">
        <v>147</v>
      </c>
      <c r="D56" s="423"/>
      <c r="E56" s="250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2"/>
      <c r="Q56" s="176">
        <f t="shared" si="8"/>
        <v>0</v>
      </c>
    </row>
    <row r="57" spans="1:17" ht="12.75">
      <c r="A57" s="341"/>
      <c r="B57" s="372" t="s">
        <v>246</v>
      </c>
      <c r="C57" s="385" t="s">
        <v>148</v>
      </c>
      <c r="D57" s="423"/>
      <c r="E57" s="250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2"/>
      <c r="Q57" s="176">
        <f t="shared" si="8"/>
        <v>0</v>
      </c>
    </row>
    <row r="58" spans="1:17" ht="12.75">
      <c r="A58" s="341"/>
      <c r="B58" s="372" t="s">
        <v>354</v>
      </c>
      <c r="C58" s="385" t="s">
        <v>355</v>
      </c>
      <c r="D58" s="423"/>
      <c r="E58" s="250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2"/>
      <c r="Q58" s="176">
        <f t="shared" si="8"/>
        <v>0</v>
      </c>
    </row>
    <row r="59" spans="1:17" ht="12.75">
      <c r="A59" s="341"/>
      <c r="B59" s="339" t="s">
        <v>247</v>
      </c>
      <c r="C59" s="382" t="s">
        <v>284</v>
      </c>
      <c r="D59" s="412"/>
      <c r="E59" s="247">
        <f aca="true" t="shared" si="15" ref="E59:P59">E51+E33</f>
        <v>0</v>
      </c>
      <c r="F59" s="248">
        <f t="shared" si="15"/>
        <v>0</v>
      </c>
      <c r="G59" s="248">
        <f t="shared" si="15"/>
        <v>0</v>
      </c>
      <c r="H59" s="248">
        <f t="shared" si="15"/>
        <v>0</v>
      </c>
      <c r="I59" s="248">
        <f t="shared" si="15"/>
        <v>0</v>
      </c>
      <c r="J59" s="248">
        <f t="shared" si="15"/>
        <v>0</v>
      </c>
      <c r="K59" s="248">
        <f t="shared" si="15"/>
        <v>0</v>
      </c>
      <c r="L59" s="248">
        <f t="shared" si="15"/>
        <v>0</v>
      </c>
      <c r="M59" s="248">
        <f t="shared" si="15"/>
        <v>0</v>
      </c>
      <c r="N59" s="248">
        <f t="shared" si="15"/>
        <v>0</v>
      </c>
      <c r="O59" s="248">
        <f t="shared" si="15"/>
        <v>0</v>
      </c>
      <c r="P59" s="249">
        <f t="shared" si="15"/>
        <v>0</v>
      </c>
      <c r="Q59" s="56">
        <f t="shared" si="8"/>
        <v>0</v>
      </c>
    </row>
    <row r="60" spans="1:17" ht="12.75">
      <c r="A60" s="341"/>
      <c r="B60" s="339" t="s">
        <v>248</v>
      </c>
      <c r="C60" s="383" t="s">
        <v>298</v>
      </c>
      <c r="D60" s="416"/>
      <c r="E60" s="268">
        <f>E61+E64</f>
        <v>0</v>
      </c>
      <c r="F60" s="269">
        <f aca="true" t="shared" si="16" ref="F60:P60">F61+F64</f>
        <v>0</v>
      </c>
      <c r="G60" s="269">
        <f t="shared" si="16"/>
        <v>0</v>
      </c>
      <c r="H60" s="269">
        <f t="shared" si="16"/>
        <v>0</v>
      </c>
      <c r="I60" s="269">
        <f t="shared" si="16"/>
        <v>0</v>
      </c>
      <c r="J60" s="269">
        <f t="shared" si="16"/>
        <v>0</v>
      </c>
      <c r="K60" s="269">
        <f t="shared" si="16"/>
        <v>0</v>
      </c>
      <c r="L60" s="269">
        <f t="shared" si="16"/>
        <v>0</v>
      </c>
      <c r="M60" s="269">
        <f t="shared" si="16"/>
        <v>0</v>
      </c>
      <c r="N60" s="269">
        <f t="shared" si="16"/>
        <v>0</v>
      </c>
      <c r="O60" s="269">
        <f t="shared" si="16"/>
        <v>0</v>
      </c>
      <c r="P60" s="270">
        <f t="shared" si="16"/>
        <v>0</v>
      </c>
      <c r="Q60" s="181">
        <f t="shared" si="8"/>
        <v>0</v>
      </c>
    </row>
    <row r="61" spans="1:17" ht="12.75">
      <c r="A61" s="341"/>
      <c r="B61" s="372" t="s">
        <v>304</v>
      </c>
      <c r="C61" s="388" t="s">
        <v>150</v>
      </c>
      <c r="D61" s="417"/>
      <c r="E61" s="259">
        <f>E62+E63</f>
        <v>0</v>
      </c>
      <c r="F61" s="260">
        <f aca="true" t="shared" si="17" ref="F61:P61">F62+F63</f>
        <v>0</v>
      </c>
      <c r="G61" s="260">
        <f t="shared" si="17"/>
        <v>0</v>
      </c>
      <c r="H61" s="260">
        <f t="shared" si="17"/>
        <v>0</v>
      </c>
      <c r="I61" s="260">
        <f t="shared" si="17"/>
        <v>0</v>
      </c>
      <c r="J61" s="260">
        <f t="shared" si="17"/>
        <v>0</v>
      </c>
      <c r="K61" s="260">
        <f t="shared" si="17"/>
        <v>0</v>
      </c>
      <c r="L61" s="260">
        <f t="shared" si="17"/>
        <v>0</v>
      </c>
      <c r="M61" s="260">
        <f t="shared" si="17"/>
        <v>0</v>
      </c>
      <c r="N61" s="260">
        <f t="shared" si="17"/>
        <v>0</v>
      </c>
      <c r="O61" s="260">
        <f t="shared" si="17"/>
        <v>0</v>
      </c>
      <c r="P61" s="261">
        <f t="shared" si="17"/>
        <v>0</v>
      </c>
      <c r="Q61" s="178">
        <f t="shared" si="8"/>
        <v>0</v>
      </c>
    </row>
    <row r="62" spans="1:17" ht="12.75">
      <c r="A62" s="341"/>
      <c r="B62" s="372" t="s">
        <v>305</v>
      </c>
      <c r="C62" s="389" t="s">
        <v>151</v>
      </c>
      <c r="D62" s="423"/>
      <c r="E62" s="271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3"/>
      <c r="Q62" s="177">
        <f t="shared" si="8"/>
        <v>0</v>
      </c>
    </row>
    <row r="63" spans="1:17" ht="12.75">
      <c r="A63" s="341"/>
      <c r="B63" s="372" t="s">
        <v>306</v>
      </c>
      <c r="C63" s="385" t="s">
        <v>152</v>
      </c>
      <c r="D63" s="423"/>
      <c r="E63" s="250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2"/>
      <c r="Q63" s="176">
        <f t="shared" si="8"/>
        <v>0</v>
      </c>
    </row>
    <row r="64" spans="1:17" ht="12.75">
      <c r="A64" s="341"/>
      <c r="B64" s="373" t="s">
        <v>306</v>
      </c>
      <c r="C64" s="384" t="s">
        <v>154</v>
      </c>
      <c r="D64" s="423"/>
      <c r="E64" s="250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2"/>
      <c r="Q64" s="176">
        <f t="shared" si="8"/>
        <v>0</v>
      </c>
    </row>
    <row r="65" spans="1:17" ht="12.75">
      <c r="A65" s="341"/>
      <c r="B65" s="339" t="s">
        <v>307</v>
      </c>
      <c r="C65" s="382" t="s">
        <v>299</v>
      </c>
      <c r="D65" s="412"/>
      <c r="E65" s="247">
        <f>E60</f>
        <v>0</v>
      </c>
      <c r="F65" s="248">
        <f aca="true" t="shared" si="18" ref="F65:P65">F60</f>
        <v>0</v>
      </c>
      <c r="G65" s="248">
        <f t="shared" si="18"/>
        <v>0</v>
      </c>
      <c r="H65" s="248">
        <f t="shared" si="18"/>
        <v>0</v>
      </c>
      <c r="I65" s="248">
        <f t="shared" si="18"/>
        <v>0</v>
      </c>
      <c r="J65" s="248">
        <f t="shared" si="18"/>
        <v>0</v>
      </c>
      <c r="K65" s="248">
        <f t="shared" si="18"/>
        <v>0</v>
      </c>
      <c r="L65" s="248">
        <f t="shared" si="18"/>
        <v>0</v>
      </c>
      <c r="M65" s="248">
        <f t="shared" si="18"/>
        <v>0</v>
      </c>
      <c r="N65" s="248">
        <f t="shared" si="18"/>
        <v>0</v>
      </c>
      <c r="O65" s="248">
        <f t="shared" si="18"/>
        <v>0</v>
      </c>
      <c r="P65" s="249">
        <f t="shared" si="18"/>
        <v>0</v>
      </c>
      <c r="Q65" s="56">
        <f t="shared" si="8"/>
        <v>0</v>
      </c>
    </row>
    <row r="66" spans="1:17" ht="12.75">
      <c r="A66" s="341"/>
      <c r="B66" s="339" t="s">
        <v>249</v>
      </c>
      <c r="C66" s="390" t="s">
        <v>285</v>
      </c>
      <c r="D66" s="418"/>
      <c r="E66" s="274">
        <f aca="true" t="shared" si="19" ref="E66:P66">E65+E59</f>
        <v>0</v>
      </c>
      <c r="F66" s="275">
        <f t="shared" si="19"/>
        <v>0</v>
      </c>
      <c r="G66" s="275">
        <f t="shared" si="19"/>
        <v>0</v>
      </c>
      <c r="H66" s="275">
        <f t="shared" si="19"/>
        <v>0</v>
      </c>
      <c r="I66" s="275">
        <f t="shared" si="19"/>
        <v>0</v>
      </c>
      <c r="J66" s="275">
        <f t="shared" si="19"/>
        <v>0</v>
      </c>
      <c r="K66" s="275">
        <f t="shared" si="19"/>
        <v>0</v>
      </c>
      <c r="L66" s="275">
        <f t="shared" si="19"/>
        <v>0</v>
      </c>
      <c r="M66" s="275">
        <f t="shared" si="19"/>
        <v>0</v>
      </c>
      <c r="N66" s="275">
        <f t="shared" si="19"/>
        <v>0</v>
      </c>
      <c r="O66" s="275">
        <f t="shared" si="19"/>
        <v>0</v>
      </c>
      <c r="P66" s="276">
        <f t="shared" si="19"/>
        <v>0</v>
      </c>
      <c r="Q66" s="223">
        <f t="shared" si="8"/>
        <v>0</v>
      </c>
    </row>
    <row r="67" spans="1:17" ht="12.75">
      <c r="A67" s="341"/>
      <c r="B67" s="339" t="s">
        <v>250</v>
      </c>
      <c r="C67" s="382" t="s">
        <v>286</v>
      </c>
      <c r="D67" s="412"/>
      <c r="E67" s="247">
        <f aca="true" t="shared" si="20" ref="E67:P67">E66+E31</f>
        <v>0</v>
      </c>
      <c r="F67" s="248">
        <f t="shared" si="20"/>
        <v>0</v>
      </c>
      <c r="G67" s="248">
        <f t="shared" si="20"/>
        <v>0</v>
      </c>
      <c r="H67" s="248">
        <f t="shared" si="20"/>
        <v>0</v>
      </c>
      <c r="I67" s="248">
        <f t="shared" si="20"/>
        <v>0</v>
      </c>
      <c r="J67" s="248">
        <f t="shared" si="20"/>
        <v>0</v>
      </c>
      <c r="K67" s="248">
        <f t="shared" si="20"/>
        <v>0</v>
      </c>
      <c r="L67" s="248">
        <f t="shared" si="20"/>
        <v>0</v>
      </c>
      <c r="M67" s="248">
        <f t="shared" si="20"/>
        <v>0</v>
      </c>
      <c r="N67" s="248">
        <f t="shared" si="20"/>
        <v>0</v>
      </c>
      <c r="O67" s="248">
        <f t="shared" si="20"/>
        <v>0</v>
      </c>
      <c r="P67" s="249">
        <f t="shared" si="20"/>
        <v>0</v>
      </c>
      <c r="Q67" s="56">
        <f t="shared" si="8"/>
        <v>0</v>
      </c>
    </row>
    <row r="68" spans="1:17" ht="12.75">
      <c r="A68" s="341"/>
      <c r="B68" s="340"/>
      <c r="C68" s="391" t="s">
        <v>254</v>
      </c>
      <c r="D68" s="415"/>
      <c r="E68" s="265"/>
      <c r="F68" s="266"/>
      <c r="G68" s="266"/>
      <c r="H68" s="266"/>
      <c r="I68" s="266"/>
      <c r="J68" s="266"/>
      <c r="K68" s="266"/>
      <c r="L68" s="266"/>
      <c r="M68" s="266"/>
      <c r="N68" s="266"/>
      <c r="O68" s="266"/>
      <c r="P68" s="267"/>
      <c r="Q68" s="56"/>
    </row>
    <row r="69" spans="1:17" ht="12.75">
      <c r="A69" s="341"/>
      <c r="B69" s="339" t="s">
        <v>251</v>
      </c>
      <c r="C69" s="452" t="s">
        <v>155</v>
      </c>
      <c r="D69" s="443"/>
      <c r="E69" s="265"/>
      <c r="F69" s="453"/>
      <c r="G69" s="444"/>
      <c r="H69" s="266"/>
      <c r="I69" s="453"/>
      <c r="J69" s="266"/>
      <c r="K69" s="453"/>
      <c r="L69" s="444"/>
      <c r="M69" s="453"/>
      <c r="N69" s="266"/>
      <c r="O69" s="453"/>
      <c r="P69" s="267"/>
      <c r="Q69" s="369"/>
    </row>
    <row r="70" spans="1:17" ht="12.75">
      <c r="A70" s="341"/>
      <c r="B70" s="459" t="s">
        <v>336</v>
      </c>
      <c r="C70" s="454" t="s">
        <v>327</v>
      </c>
      <c r="D70" s="456"/>
      <c r="E70" s="352"/>
      <c r="F70" s="448"/>
      <c r="G70" s="448"/>
      <c r="H70" s="353"/>
      <c r="I70" s="448"/>
      <c r="J70" s="353"/>
      <c r="K70" s="448"/>
      <c r="L70" s="448"/>
      <c r="M70" s="448"/>
      <c r="N70" s="353"/>
      <c r="O70" s="448"/>
      <c r="P70" s="354"/>
      <c r="Q70" s="369">
        <f t="shared" si="8"/>
        <v>0</v>
      </c>
    </row>
    <row r="71" spans="1:17" ht="12.75">
      <c r="A71" s="341"/>
      <c r="B71" s="460" t="s">
        <v>337</v>
      </c>
      <c r="C71" s="455" t="s">
        <v>333</v>
      </c>
      <c r="D71" s="445"/>
      <c r="E71" s="447"/>
      <c r="F71" s="449"/>
      <c r="G71" s="449"/>
      <c r="H71" s="254"/>
      <c r="I71" s="254"/>
      <c r="J71" s="449"/>
      <c r="K71" s="450"/>
      <c r="L71" s="254"/>
      <c r="M71" s="446"/>
      <c r="N71" s="449"/>
      <c r="O71" s="254"/>
      <c r="P71" s="451"/>
      <c r="Q71" s="355">
        <f t="shared" si="8"/>
        <v>0</v>
      </c>
    </row>
    <row r="72" spans="1:17" ht="12.75">
      <c r="A72" s="341"/>
      <c r="B72" s="427" t="s">
        <v>252</v>
      </c>
      <c r="C72" s="457" t="s">
        <v>335</v>
      </c>
      <c r="D72" s="415"/>
      <c r="E72" s="458">
        <f>SUM(E70:E71)</f>
        <v>0</v>
      </c>
      <c r="F72" s="358">
        <f aca="true" t="shared" si="21" ref="F72:P72">SUM(F70:F71)</f>
        <v>0</v>
      </c>
      <c r="G72" s="358">
        <f t="shared" si="21"/>
        <v>0</v>
      </c>
      <c r="H72" s="358">
        <f t="shared" si="21"/>
        <v>0</v>
      </c>
      <c r="I72" s="358">
        <f t="shared" si="21"/>
        <v>0</v>
      </c>
      <c r="J72" s="358">
        <f t="shared" si="21"/>
        <v>0</v>
      </c>
      <c r="K72" s="358">
        <f t="shared" si="21"/>
        <v>0</v>
      </c>
      <c r="L72" s="358">
        <f t="shared" si="21"/>
        <v>0</v>
      </c>
      <c r="M72" s="358">
        <f t="shared" si="21"/>
        <v>0</v>
      </c>
      <c r="N72" s="358">
        <f t="shared" si="21"/>
        <v>0</v>
      </c>
      <c r="O72" s="358">
        <f t="shared" si="21"/>
        <v>0</v>
      </c>
      <c r="P72" s="359">
        <f t="shared" si="21"/>
        <v>0</v>
      </c>
      <c r="Q72" s="360">
        <f>SUM(E72:P72)</f>
        <v>0</v>
      </c>
    </row>
    <row r="73" spans="1:17" ht="12.75">
      <c r="A73" s="341"/>
      <c r="B73" s="428" t="s">
        <v>253</v>
      </c>
      <c r="C73" s="382" t="s">
        <v>260</v>
      </c>
      <c r="D73" s="415"/>
      <c r="E73" s="265"/>
      <c r="F73" s="266"/>
      <c r="G73" s="266"/>
      <c r="H73" s="266"/>
      <c r="I73" s="266"/>
      <c r="J73" s="266"/>
      <c r="K73" s="266"/>
      <c r="L73" s="266"/>
      <c r="M73" s="266"/>
      <c r="N73" s="266"/>
      <c r="O73" s="266"/>
      <c r="P73" s="267"/>
      <c r="Q73" s="370"/>
    </row>
    <row r="74" spans="1:17" ht="12.75">
      <c r="A74" s="341"/>
      <c r="B74" s="429" t="s">
        <v>338</v>
      </c>
      <c r="C74" s="392" t="s">
        <v>255</v>
      </c>
      <c r="D74" s="423"/>
      <c r="E74" s="271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3"/>
      <c r="Q74" s="223">
        <f>SUM(E74:P74)</f>
        <v>0</v>
      </c>
    </row>
    <row r="75" spans="1:17" ht="12.75">
      <c r="A75" s="341"/>
      <c r="B75" s="430" t="s">
        <v>339</v>
      </c>
      <c r="C75" s="386" t="s">
        <v>324</v>
      </c>
      <c r="D75" s="423"/>
      <c r="E75" s="271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3"/>
      <c r="Q75" s="325">
        <f aca="true" t="shared" si="22" ref="Q75:Q86">SUM(E75:P75)</f>
        <v>0</v>
      </c>
    </row>
    <row r="76" spans="1:17" ht="12.75">
      <c r="A76" s="341"/>
      <c r="B76" s="431" t="s">
        <v>340</v>
      </c>
      <c r="C76" s="393" t="s">
        <v>325</v>
      </c>
      <c r="D76" s="423"/>
      <c r="E76" s="250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2"/>
      <c r="Q76" s="406">
        <f t="shared" si="22"/>
        <v>0</v>
      </c>
    </row>
    <row r="77" spans="1:17" ht="12.75">
      <c r="A77" s="341"/>
      <c r="B77" s="429" t="s">
        <v>341</v>
      </c>
      <c r="C77" s="393" t="s">
        <v>326</v>
      </c>
      <c r="D77" s="424"/>
      <c r="E77" s="250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2"/>
      <c r="Q77" s="406">
        <f t="shared" si="22"/>
        <v>0</v>
      </c>
    </row>
    <row r="78" spans="1:17" ht="12.75">
      <c r="A78" s="341"/>
      <c r="B78" s="462" t="s">
        <v>348</v>
      </c>
      <c r="C78" s="386" t="s">
        <v>350</v>
      </c>
      <c r="D78" s="424"/>
      <c r="E78" s="250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2"/>
      <c r="Q78" s="406">
        <f t="shared" si="22"/>
        <v>0</v>
      </c>
    </row>
    <row r="79" spans="1:17" ht="12.75">
      <c r="A79" s="341"/>
      <c r="B79" s="429" t="s">
        <v>349</v>
      </c>
      <c r="C79" s="394" t="s">
        <v>351</v>
      </c>
      <c r="D79" s="424"/>
      <c r="E79" s="363"/>
      <c r="F79" s="361"/>
      <c r="G79" s="361"/>
      <c r="H79" s="361"/>
      <c r="I79" s="361"/>
      <c r="J79" s="361"/>
      <c r="K79" s="361"/>
      <c r="L79" s="361"/>
      <c r="M79" s="361"/>
      <c r="N79" s="361"/>
      <c r="O79" s="361"/>
      <c r="P79" s="362"/>
      <c r="Q79" s="406">
        <f t="shared" si="22"/>
        <v>0</v>
      </c>
    </row>
    <row r="80" spans="1:17" ht="12.75">
      <c r="A80" s="341"/>
      <c r="B80" s="428" t="s">
        <v>158</v>
      </c>
      <c r="C80" s="395" t="s">
        <v>261</v>
      </c>
      <c r="D80" s="415"/>
      <c r="E80" s="458">
        <f>SUM(E74:E79)</f>
        <v>0</v>
      </c>
      <c r="F80" s="358">
        <f>SUM(F74:F79)</f>
        <v>0</v>
      </c>
      <c r="G80" s="358">
        <f aca="true" t="shared" si="23" ref="G80:P80">SUM(G74:G79)</f>
        <v>0</v>
      </c>
      <c r="H80" s="358">
        <f t="shared" si="23"/>
        <v>0</v>
      </c>
      <c r="I80" s="358">
        <f t="shared" si="23"/>
        <v>0</v>
      </c>
      <c r="J80" s="358">
        <f t="shared" si="23"/>
        <v>0</v>
      </c>
      <c r="K80" s="358">
        <f t="shared" si="23"/>
        <v>0</v>
      </c>
      <c r="L80" s="358">
        <f t="shared" si="23"/>
        <v>0</v>
      </c>
      <c r="M80" s="358">
        <f t="shared" si="23"/>
        <v>0</v>
      </c>
      <c r="N80" s="358">
        <f>SUM(N74:N79)</f>
        <v>0</v>
      </c>
      <c r="O80" s="358">
        <f>SUM(O74:O79)</f>
        <v>0</v>
      </c>
      <c r="P80" s="359">
        <f t="shared" si="23"/>
        <v>0</v>
      </c>
      <c r="Q80" s="360">
        <f t="shared" si="22"/>
        <v>0</v>
      </c>
    </row>
    <row r="81" spans="1:17" ht="12.75">
      <c r="A81" s="341"/>
      <c r="B81" s="428" t="s">
        <v>199</v>
      </c>
      <c r="C81" s="381" t="s">
        <v>262</v>
      </c>
      <c r="D81" s="415"/>
      <c r="E81" s="375"/>
      <c r="F81" s="376"/>
      <c r="G81" s="376"/>
      <c r="H81" s="376"/>
      <c r="I81" s="376"/>
      <c r="J81" s="376"/>
      <c r="K81" s="376"/>
      <c r="L81" s="376"/>
      <c r="M81" s="376"/>
      <c r="N81" s="377"/>
      <c r="O81" s="378"/>
      <c r="P81" s="379"/>
      <c r="Q81" s="370"/>
    </row>
    <row r="82" spans="1:17" ht="12.75">
      <c r="A82" s="341"/>
      <c r="B82" s="429" t="s">
        <v>342</v>
      </c>
      <c r="C82" s="396" t="s">
        <v>263</v>
      </c>
      <c r="D82" s="423"/>
      <c r="E82" s="271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3"/>
      <c r="Q82" s="356">
        <f t="shared" si="22"/>
        <v>0</v>
      </c>
    </row>
    <row r="83" spans="1:17" ht="12.75">
      <c r="A83" s="341"/>
      <c r="B83" s="430" t="s">
        <v>343</v>
      </c>
      <c r="C83" s="386" t="s">
        <v>266</v>
      </c>
      <c r="D83" s="423"/>
      <c r="E83" s="250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2"/>
      <c r="Q83" s="176">
        <f t="shared" si="22"/>
        <v>0</v>
      </c>
    </row>
    <row r="84" spans="1:17" ht="12.75">
      <c r="A84" s="341"/>
      <c r="B84" s="431" t="s">
        <v>344</v>
      </c>
      <c r="C84" s="397" t="s">
        <v>267</v>
      </c>
      <c r="D84" s="425"/>
      <c r="E84" s="253"/>
      <c r="F84" s="254"/>
      <c r="G84" s="254"/>
      <c r="H84" s="254"/>
      <c r="I84" s="254"/>
      <c r="J84" s="254"/>
      <c r="K84" s="254"/>
      <c r="L84" s="254"/>
      <c r="M84" s="254"/>
      <c r="N84" s="254"/>
      <c r="O84" s="254"/>
      <c r="P84" s="255"/>
      <c r="Q84" s="180">
        <f t="shared" si="22"/>
        <v>0</v>
      </c>
    </row>
    <row r="85" spans="1:17" ht="12.75">
      <c r="A85" s="341"/>
      <c r="B85" s="428" t="s">
        <v>200</v>
      </c>
      <c r="C85" s="398" t="s">
        <v>264</v>
      </c>
      <c r="D85" s="416"/>
      <c r="E85" s="357">
        <f>SUM(E82:E84)</f>
        <v>0</v>
      </c>
      <c r="F85" s="358">
        <f aca="true" t="shared" si="24" ref="F85:P85">SUM(F82:F84)</f>
        <v>0</v>
      </c>
      <c r="G85" s="358">
        <f t="shared" si="24"/>
        <v>0</v>
      </c>
      <c r="H85" s="358">
        <f t="shared" si="24"/>
        <v>0</v>
      </c>
      <c r="I85" s="358">
        <f t="shared" si="24"/>
        <v>0</v>
      </c>
      <c r="J85" s="358">
        <f t="shared" si="24"/>
        <v>0</v>
      </c>
      <c r="K85" s="358">
        <f t="shared" si="24"/>
        <v>0</v>
      </c>
      <c r="L85" s="358">
        <f t="shared" si="24"/>
        <v>0</v>
      </c>
      <c r="M85" s="358">
        <f t="shared" si="24"/>
        <v>0</v>
      </c>
      <c r="N85" s="358">
        <f t="shared" si="24"/>
        <v>0</v>
      </c>
      <c r="O85" s="358">
        <f t="shared" si="24"/>
        <v>0</v>
      </c>
      <c r="P85" s="359">
        <f t="shared" si="24"/>
        <v>0</v>
      </c>
      <c r="Q85" s="181">
        <f t="shared" si="22"/>
        <v>0</v>
      </c>
    </row>
    <row r="86" spans="1:17" ht="12.75">
      <c r="A86" s="341"/>
      <c r="B86" s="428" t="s">
        <v>201</v>
      </c>
      <c r="C86" s="399" t="s">
        <v>265</v>
      </c>
      <c r="D86" s="418"/>
      <c r="E86" s="352"/>
      <c r="F86" s="353"/>
      <c r="G86" s="353"/>
      <c r="H86" s="353"/>
      <c r="I86" s="353"/>
      <c r="J86" s="353"/>
      <c r="K86" s="353"/>
      <c r="L86" s="353"/>
      <c r="M86" s="353"/>
      <c r="N86" s="353"/>
      <c r="O86" s="353"/>
      <c r="P86" s="354"/>
      <c r="Q86" s="223">
        <f t="shared" si="22"/>
        <v>0</v>
      </c>
    </row>
    <row r="87" spans="1:17" ht="12.75">
      <c r="A87" s="341"/>
      <c r="B87" s="428" t="s">
        <v>202</v>
      </c>
      <c r="C87" s="382" t="s">
        <v>310</v>
      </c>
      <c r="D87" s="412"/>
      <c r="E87" s="247">
        <f>SUM(E72+E80+E85+E86)</f>
        <v>0</v>
      </c>
      <c r="F87" s="247">
        <f aca="true" t="shared" si="25" ref="F87:P87">SUM(F72+F80+F85+F86)</f>
        <v>0</v>
      </c>
      <c r="G87" s="247">
        <f t="shared" si="25"/>
        <v>0</v>
      </c>
      <c r="H87" s="247">
        <f t="shared" si="25"/>
        <v>0</v>
      </c>
      <c r="I87" s="247">
        <f t="shared" si="25"/>
        <v>0</v>
      </c>
      <c r="J87" s="247">
        <f t="shared" si="25"/>
        <v>0</v>
      </c>
      <c r="K87" s="247">
        <f t="shared" si="25"/>
        <v>0</v>
      </c>
      <c r="L87" s="247">
        <f t="shared" si="25"/>
        <v>0</v>
      </c>
      <c r="M87" s="247">
        <f t="shared" si="25"/>
        <v>0</v>
      </c>
      <c r="N87" s="247">
        <f t="shared" si="25"/>
        <v>0</v>
      </c>
      <c r="O87" s="247">
        <f t="shared" si="25"/>
        <v>0</v>
      </c>
      <c r="P87" s="247">
        <f t="shared" si="25"/>
        <v>0</v>
      </c>
      <c r="Q87" s="56">
        <f>SUM(E87:P87)</f>
        <v>0</v>
      </c>
    </row>
    <row r="88" spans="1:17" ht="12.75">
      <c r="A88" s="341"/>
      <c r="B88" s="428" t="s">
        <v>203</v>
      </c>
      <c r="C88" s="382" t="s">
        <v>311</v>
      </c>
      <c r="D88" s="412"/>
      <c r="E88" s="247">
        <f aca="true" t="shared" si="26" ref="E88:P88">+E67+E87</f>
        <v>0</v>
      </c>
      <c r="F88" s="248">
        <f t="shared" si="26"/>
        <v>0</v>
      </c>
      <c r="G88" s="248">
        <f t="shared" si="26"/>
        <v>0</v>
      </c>
      <c r="H88" s="248">
        <f t="shared" si="26"/>
        <v>0</v>
      </c>
      <c r="I88" s="248">
        <f t="shared" si="26"/>
        <v>0</v>
      </c>
      <c r="J88" s="248">
        <f t="shared" si="26"/>
        <v>0</v>
      </c>
      <c r="K88" s="248">
        <f t="shared" si="26"/>
        <v>0</v>
      </c>
      <c r="L88" s="248">
        <f t="shared" si="26"/>
        <v>0</v>
      </c>
      <c r="M88" s="248">
        <f t="shared" si="26"/>
        <v>0</v>
      </c>
      <c r="N88" s="248">
        <f t="shared" si="26"/>
        <v>0</v>
      </c>
      <c r="O88" s="248">
        <f t="shared" si="26"/>
        <v>0</v>
      </c>
      <c r="P88" s="249">
        <f t="shared" si="26"/>
        <v>0</v>
      </c>
      <c r="Q88" s="370">
        <f>SUM(E88:P88)</f>
        <v>0</v>
      </c>
    </row>
    <row r="89" spans="1:17" ht="12.75">
      <c r="A89" s="341"/>
      <c r="B89" s="432"/>
      <c r="C89" s="382" t="s">
        <v>190</v>
      </c>
      <c r="D89" s="415"/>
      <c r="E89" s="265"/>
      <c r="F89" s="266"/>
      <c r="G89" s="266"/>
      <c r="H89" s="266"/>
      <c r="I89" s="266"/>
      <c r="J89" s="266"/>
      <c r="K89" s="266"/>
      <c r="L89" s="266"/>
      <c r="M89" s="266"/>
      <c r="N89" s="266"/>
      <c r="O89" s="266"/>
      <c r="P89" s="267"/>
      <c r="Q89" s="56"/>
    </row>
    <row r="90" spans="1:17" ht="12.75">
      <c r="A90" s="341"/>
      <c r="B90" s="433" t="s">
        <v>204</v>
      </c>
      <c r="C90" s="400" t="s">
        <v>191</v>
      </c>
      <c r="D90" s="423"/>
      <c r="E90" s="271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3"/>
      <c r="Q90" s="177">
        <f>SUM(E90:P90)</f>
        <v>0</v>
      </c>
    </row>
    <row r="91" spans="1:17" ht="12.75">
      <c r="A91" s="341"/>
      <c r="B91" s="434" t="s">
        <v>205</v>
      </c>
      <c r="C91" s="401" t="s">
        <v>192</v>
      </c>
      <c r="D91" s="423"/>
      <c r="E91" s="250"/>
      <c r="F91" s="251"/>
      <c r="G91" s="251"/>
      <c r="H91" s="251"/>
      <c r="I91" s="251"/>
      <c r="J91" s="251"/>
      <c r="K91" s="251"/>
      <c r="L91" s="251"/>
      <c r="M91" s="251"/>
      <c r="N91" s="251"/>
      <c r="O91" s="251"/>
      <c r="P91" s="252"/>
      <c r="Q91" s="176">
        <f>SUM(E91:P91)</f>
        <v>0</v>
      </c>
    </row>
    <row r="92" spans="1:17" ht="12.75">
      <c r="A92" s="341"/>
      <c r="B92" s="434" t="s">
        <v>206</v>
      </c>
      <c r="C92" s="401" t="s">
        <v>193</v>
      </c>
      <c r="D92" s="426"/>
      <c r="E92" s="250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52"/>
      <c r="Q92" s="176">
        <f>SUM(E92:P92)</f>
        <v>0</v>
      </c>
    </row>
    <row r="93" spans="1:17" ht="12.75">
      <c r="A93" s="341"/>
      <c r="B93" s="434" t="s">
        <v>207</v>
      </c>
      <c r="C93" s="402" t="s">
        <v>287</v>
      </c>
      <c r="D93" s="419"/>
      <c r="E93" s="262">
        <f>SUM(E90:E92)</f>
        <v>0</v>
      </c>
      <c r="F93" s="263">
        <f aca="true" t="shared" si="27" ref="F93:P93">SUM(F90:F92)</f>
        <v>0</v>
      </c>
      <c r="G93" s="263">
        <f t="shared" si="27"/>
        <v>0</v>
      </c>
      <c r="H93" s="263">
        <f t="shared" si="27"/>
        <v>0</v>
      </c>
      <c r="I93" s="263">
        <f t="shared" si="27"/>
        <v>0</v>
      </c>
      <c r="J93" s="263">
        <f t="shared" si="27"/>
        <v>0</v>
      </c>
      <c r="K93" s="263">
        <f t="shared" si="27"/>
        <v>0</v>
      </c>
      <c r="L93" s="263">
        <f t="shared" si="27"/>
        <v>0</v>
      </c>
      <c r="M93" s="263">
        <f t="shared" si="27"/>
        <v>0</v>
      </c>
      <c r="N93" s="263">
        <f t="shared" si="27"/>
        <v>0</v>
      </c>
      <c r="O93" s="263">
        <f t="shared" si="27"/>
        <v>0</v>
      </c>
      <c r="P93" s="264">
        <f t="shared" si="27"/>
        <v>0</v>
      </c>
      <c r="Q93" s="180">
        <f>SUM(E93:P93)</f>
        <v>0</v>
      </c>
    </row>
    <row r="94" spans="1:17" ht="12.75">
      <c r="A94" s="341"/>
      <c r="B94" s="428"/>
      <c r="C94" s="382" t="s">
        <v>288</v>
      </c>
      <c r="D94" s="415"/>
      <c r="E94" s="265"/>
      <c r="F94" s="266"/>
      <c r="G94" s="266"/>
      <c r="H94" s="266"/>
      <c r="I94" s="266"/>
      <c r="J94" s="266"/>
      <c r="K94" s="266"/>
      <c r="L94" s="266"/>
      <c r="M94" s="266"/>
      <c r="N94" s="266"/>
      <c r="O94" s="266"/>
      <c r="P94" s="267"/>
      <c r="Q94" s="56"/>
    </row>
    <row r="95" spans="1:17" ht="12.75">
      <c r="A95" s="341"/>
      <c r="B95" s="433" t="s">
        <v>208</v>
      </c>
      <c r="C95" s="403" t="s">
        <v>194</v>
      </c>
      <c r="D95" s="509"/>
      <c r="E95" s="277">
        <f>E96+E97</f>
        <v>0</v>
      </c>
      <c r="F95" s="278">
        <f>F96+F97</f>
        <v>0</v>
      </c>
      <c r="G95" s="278">
        <f aca="true" t="shared" si="28" ref="G95:O95">G96+G97</f>
        <v>0</v>
      </c>
      <c r="H95" s="278">
        <f t="shared" si="28"/>
        <v>0</v>
      </c>
      <c r="I95" s="278">
        <f t="shared" si="28"/>
        <v>0</v>
      </c>
      <c r="J95" s="278">
        <f t="shared" si="28"/>
        <v>0</v>
      </c>
      <c r="K95" s="278">
        <f t="shared" si="28"/>
        <v>0</v>
      </c>
      <c r="L95" s="278">
        <f t="shared" si="28"/>
        <v>0</v>
      </c>
      <c r="M95" s="278">
        <f t="shared" si="28"/>
        <v>0</v>
      </c>
      <c r="N95" s="278">
        <f t="shared" si="28"/>
        <v>0</v>
      </c>
      <c r="O95" s="278">
        <f t="shared" si="28"/>
        <v>0</v>
      </c>
      <c r="P95" s="279">
        <f>P96+P97</f>
        <v>0</v>
      </c>
      <c r="Q95" s="177">
        <f aca="true" t="shared" si="29" ref="Q95:Q103">SUM(E95:P95)</f>
        <v>0</v>
      </c>
    </row>
    <row r="96" spans="1:17" ht="12.75">
      <c r="A96" s="341"/>
      <c r="B96" s="434" t="s">
        <v>256</v>
      </c>
      <c r="C96" s="385" t="s">
        <v>195</v>
      </c>
      <c r="D96" s="510"/>
      <c r="E96" s="280">
        <f aca="true" t="shared" si="30" ref="E96:P96">E15</f>
        <v>0</v>
      </c>
      <c r="F96" s="281">
        <f t="shared" si="30"/>
        <v>0</v>
      </c>
      <c r="G96" s="281">
        <f t="shared" si="30"/>
        <v>0</v>
      </c>
      <c r="H96" s="281">
        <f t="shared" si="30"/>
        <v>0</v>
      </c>
      <c r="I96" s="281">
        <f t="shared" si="30"/>
        <v>0</v>
      </c>
      <c r="J96" s="281">
        <f t="shared" si="30"/>
        <v>0</v>
      </c>
      <c r="K96" s="281">
        <f t="shared" si="30"/>
        <v>0</v>
      </c>
      <c r="L96" s="281">
        <f t="shared" si="30"/>
        <v>0</v>
      </c>
      <c r="M96" s="281">
        <f t="shared" si="30"/>
        <v>0</v>
      </c>
      <c r="N96" s="281">
        <f t="shared" si="30"/>
        <v>0</v>
      </c>
      <c r="O96" s="281">
        <f t="shared" si="30"/>
        <v>0</v>
      </c>
      <c r="P96" s="282">
        <f t="shared" si="30"/>
        <v>0</v>
      </c>
      <c r="Q96" s="176">
        <f t="shared" si="29"/>
        <v>0</v>
      </c>
    </row>
    <row r="97" spans="1:17" ht="12.75">
      <c r="A97" s="341"/>
      <c r="B97" s="434" t="s">
        <v>258</v>
      </c>
      <c r="C97" s="385" t="s">
        <v>196</v>
      </c>
      <c r="D97" s="510"/>
      <c r="E97" s="280">
        <f aca="true" t="shared" si="31" ref="E97:P97">E90+E21</f>
        <v>0</v>
      </c>
      <c r="F97" s="281">
        <f t="shared" si="31"/>
        <v>0</v>
      </c>
      <c r="G97" s="281">
        <f t="shared" si="31"/>
        <v>0</v>
      </c>
      <c r="H97" s="281">
        <f t="shared" si="31"/>
        <v>0</v>
      </c>
      <c r="I97" s="281">
        <f t="shared" si="31"/>
        <v>0</v>
      </c>
      <c r="J97" s="281">
        <f t="shared" si="31"/>
        <v>0</v>
      </c>
      <c r="K97" s="281">
        <f t="shared" si="31"/>
        <v>0</v>
      </c>
      <c r="L97" s="281">
        <f t="shared" si="31"/>
        <v>0</v>
      </c>
      <c r="M97" s="281">
        <f t="shared" si="31"/>
        <v>0</v>
      </c>
      <c r="N97" s="281">
        <f t="shared" si="31"/>
        <v>0</v>
      </c>
      <c r="O97" s="281">
        <f t="shared" si="31"/>
        <v>0</v>
      </c>
      <c r="P97" s="282">
        <f t="shared" si="31"/>
        <v>0</v>
      </c>
      <c r="Q97" s="176">
        <f t="shared" si="29"/>
        <v>0</v>
      </c>
    </row>
    <row r="98" spans="1:17" ht="12.75">
      <c r="A98" s="341"/>
      <c r="B98" s="434" t="s">
        <v>268</v>
      </c>
      <c r="C98" s="384" t="s">
        <v>197</v>
      </c>
      <c r="D98" s="510"/>
      <c r="E98" s="280">
        <f>E99+E100</f>
        <v>0</v>
      </c>
      <c r="F98" s="281">
        <f aca="true" t="shared" si="32" ref="F98:P98">F99+F100</f>
        <v>0</v>
      </c>
      <c r="G98" s="281">
        <f t="shared" si="32"/>
        <v>0</v>
      </c>
      <c r="H98" s="281">
        <f t="shared" si="32"/>
        <v>0</v>
      </c>
      <c r="I98" s="281">
        <f t="shared" si="32"/>
        <v>0</v>
      </c>
      <c r="J98" s="281">
        <f t="shared" si="32"/>
        <v>0</v>
      </c>
      <c r="K98" s="281">
        <f t="shared" si="32"/>
        <v>0</v>
      </c>
      <c r="L98" s="281">
        <f t="shared" si="32"/>
        <v>0</v>
      </c>
      <c r="M98" s="281">
        <f t="shared" si="32"/>
        <v>0</v>
      </c>
      <c r="N98" s="281">
        <f t="shared" si="32"/>
        <v>0</v>
      </c>
      <c r="O98" s="281">
        <f t="shared" si="32"/>
        <v>0</v>
      </c>
      <c r="P98" s="282">
        <f t="shared" si="32"/>
        <v>0</v>
      </c>
      <c r="Q98" s="176">
        <f t="shared" si="29"/>
        <v>0</v>
      </c>
    </row>
    <row r="99" spans="1:17" ht="12.75">
      <c r="A99" s="341"/>
      <c r="B99" s="434" t="s">
        <v>269</v>
      </c>
      <c r="C99" s="385" t="s">
        <v>198</v>
      </c>
      <c r="D99" s="510"/>
      <c r="E99" s="280">
        <f aca="true" t="shared" si="33" ref="E99:P99">E91+E92+E59</f>
        <v>0</v>
      </c>
      <c r="F99" s="281">
        <f t="shared" si="33"/>
        <v>0</v>
      </c>
      <c r="G99" s="281">
        <f t="shared" si="33"/>
        <v>0</v>
      </c>
      <c r="H99" s="281">
        <f t="shared" si="33"/>
        <v>0</v>
      </c>
      <c r="I99" s="281">
        <f t="shared" si="33"/>
        <v>0</v>
      </c>
      <c r="J99" s="281">
        <f t="shared" si="33"/>
        <v>0</v>
      </c>
      <c r="K99" s="281">
        <f t="shared" si="33"/>
        <v>0</v>
      </c>
      <c r="L99" s="281">
        <f t="shared" si="33"/>
        <v>0</v>
      </c>
      <c r="M99" s="281">
        <f t="shared" si="33"/>
        <v>0</v>
      </c>
      <c r="N99" s="281">
        <f t="shared" si="33"/>
        <v>0</v>
      </c>
      <c r="O99" s="281">
        <f t="shared" si="33"/>
        <v>0</v>
      </c>
      <c r="P99" s="282">
        <f t="shared" si="33"/>
        <v>0</v>
      </c>
      <c r="Q99" s="176">
        <f t="shared" si="29"/>
        <v>0</v>
      </c>
    </row>
    <row r="100" spans="1:17" ht="12.75">
      <c r="A100" s="341"/>
      <c r="B100" s="434" t="s">
        <v>270</v>
      </c>
      <c r="C100" s="385" t="s">
        <v>155</v>
      </c>
      <c r="D100" s="510"/>
      <c r="E100" s="283">
        <f aca="true" t="shared" si="34" ref="E100:P100">E65</f>
        <v>0</v>
      </c>
      <c r="F100" s="284">
        <f t="shared" si="34"/>
        <v>0</v>
      </c>
      <c r="G100" s="284">
        <f t="shared" si="34"/>
        <v>0</v>
      </c>
      <c r="H100" s="284">
        <f t="shared" si="34"/>
        <v>0</v>
      </c>
      <c r="I100" s="284">
        <f t="shared" si="34"/>
        <v>0</v>
      </c>
      <c r="J100" s="284">
        <f t="shared" si="34"/>
        <v>0</v>
      </c>
      <c r="K100" s="284">
        <f t="shared" si="34"/>
        <v>0</v>
      </c>
      <c r="L100" s="284">
        <f t="shared" si="34"/>
        <v>0</v>
      </c>
      <c r="M100" s="284">
        <f t="shared" si="34"/>
        <v>0</v>
      </c>
      <c r="N100" s="284">
        <f t="shared" si="34"/>
        <v>0</v>
      </c>
      <c r="O100" s="284">
        <f t="shared" si="34"/>
        <v>0</v>
      </c>
      <c r="P100" s="285">
        <f t="shared" si="34"/>
        <v>0</v>
      </c>
      <c r="Q100" s="286">
        <f t="shared" si="29"/>
        <v>0</v>
      </c>
    </row>
    <row r="101" spans="1:17" ht="12.75">
      <c r="A101" s="341"/>
      <c r="B101" s="434" t="s">
        <v>312</v>
      </c>
      <c r="C101" s="384" t="s">
        <v>289</v>
      </c>
      <c r="D101" s="510"/>
      <c r="E101" s="280">
        <f>E95+E98</f>
        <v>0</v>
      </c>
      <c r="F101" s="281">
        <f aca="true" t="shared" si="35" ref="F101:P101">F95+F98</f>
        <v>0</v>
      </c>
      <c r="G101" s="281">
        <f t="shared" si="35"/>
        <v>0</v>
      </c>
      <c r="H101" s="281">
        <f t="shared" si="35"/>
        <v>0</v>
      </c>
      <c r="I101" s="281">
        <f t="shared" si="35"/>
        <v>0</v>
      </c>
      <c r="J101" s="281">
        <f t="shared" si="35"/>
        <v>0</v>
      </c>
      <c r="K101" s="281">
        <f t="shared" si="35"/>
        <v>0</v>
      </c>
      <c r="L101" s="281">
        <f t="shared" si="35"/>
        <v>0</v>
      </c>
      <c r="M101" s="281">
        <f t="shared" si="35"/>
        <v>0</v>
      </c>
      <c r="N101" s="281">
        <f t="shared" si="35"/>
        <v>0</v>
      </c>
      <c r="O101" s="281">
        <f t="shared" si="35"/>
        <v>0</v>
      </c>
      <c r="P101" s="282">
        <f t="shared" si="35"/>
        <v>0</v>
      </c>
      <c r="Q101" s="176">
        <f t="shared" si="29"/>
        <v>0</v>
      </c>
    </row>
    <row r="102" spans="1:17" ht="12.75">
      <c r="A102" s="341"/>
      <c r="B102" s="434" t="s">
        <v>328</v>
      </c>
      <c r="C102" s="404" t="s">
        <v>257</v>
      </c>
      <c r="D102" s="510"/>
      <c r="E102" s="280">
        <f>E87</f>
        <v>0</v>
      </c>
      <c r="F102" s="281">
        <f aca="true" t="shared" si="36" ref="F102:P102">F87</f>
        <v>0</v>
      </c>
      <c r="G102" s="281">
        <f t="shared" si="36"/>
        <v>0</v>
      </c>
      <c r="H102" s="281">
        <f t="shared" si="36"/>
        <v>0</v>
      </c>
      <c r="I102" s="281">
        <f t="shared" si="36"/>
        <v>0</v>
      </c>
      <c r="J102" s="281">
        <f t="shared" si="36"/>
        <v>0</v>
      </c>
      <c r="K102" s="281">
        <f t="shared" si="36"/>
        <v>0</v>
      </c>
      <c r="L102" s="281">
        <f t="shared" si="36"/>
        <v>0</v>
      </c>
      <c r="M102" s="281">
        <f t="shared" si="36"/>
        <v>0</v>
      </c>
      <c r="N102" s="281">
        <f t="shared" si="36"/>
        <v>0</v>
      </c>
      <c r="O102" s="281">
        <f t="shared" si="36"/>
        <v>0</v>
      </c>
      <c r="P102" s="282">
        <f t="shared" si="36"/>
        <v>0</v>
      </c>
      <c r="Q102" s="176">
        <f t="shared" si="29"/>
        <v>0</v>
      </c>
    </row>
    <row r="103" spans="1:17" ht="13.5" thickBot="1">
      <c r="A103" s="341"/>
      <c r="B103" s="435" t="s">
        <v>334</v>
      </c>
      <c r="C103" s="405" t="s">
        <v>259</v>
      </c>
      <c r="D103" s="511"/>
      <c r="E103" s="334">
        <f>E101+E102</f>
        <v>0</v>
      </c>
      <c r="F103" s="335">
        <f aca="true" t="shared" si="37" ref="F103:P103">F101+F102</f>
        <v>0</v>
      </c>
      <c r="G103" s="335">
        <f t="shared" si="37"/>
        <v>0</v>
      </c>
      <c r="H103" s="335">
        <f t="shared" si="37"/>
        <v>0</v>
      </c>
      <c r="I103" s="335">
        <f t="shared" si="37"/>
        <v>0</v>
      </c>
      <c r="J103" s="335">
        <f t="shared" si="37"/>
        <v>0</v>
      </c>
      <c r="K103" s="335">
        <f t="shared" si="37"/>
        <v>0</v>
      </c>
      <c r="L103" s="335">
        <f t="shared" si="37"/>
        <v>0</v>
      </c>
      <c r="M103" s="335">
        <f t="shared" si="37"/>
        <v>0</v>
      </c>
      <c r="N103" s="335">
        <f t="shared" si="37"/>
        <v>0</v>
      </c>
      <c r="O103" s="335">
        <f t="shared" si="37"/>
        <v>0</v>
      </c>
      <c r="P103" s="336">
        <f t="shared" si="37"/>
        <v>0</v>
      </c>
      <c r="Q103" s="182">
        <f t="shared" si="29"/>
        <v>0</v>
      </c>
    </row>
    <row r="104" spans="1:2" ht="13.5" thickTop="1">
      <c r="A104" s="13"/>
      <c r="B104" s="380"/>
    </row>
    <row r="105" ht="12.75">
      <c r="D105" s="421"/>
    </row>
    <row r="106" ht="12.75">
      <c r="D106" s="421"/>
    </row>
    <row r="107" ht="12.75">
      <c r="D107" s="421"/>
    </row>
    <row r="108" ht="12.75">
      <c r="D108" s="421"/>
    </row>
    <row r="109" ht="12.75">
      <c r="D109" s="421"/>
    </row>
    <row r="110" ht="12.75">
      <c r="D110" s="421"/>
    </row>
    <row r="111" ht="12.75">
      <c r="D111" s="421"/>
    </row>
    <row r="112" ht="12.75">
      <c r="D112" s="421"/>
    </row>
    <row r="113" ht="12.75">
      <c r="D113" s="421"/>
    </row>
    <row r="114" ht="12.75">
      <c r="D114" s="421"/>
    </row>
    <row r="115" ht="12.75">
      <c r="D115" s="421"/>
    </row>
    <row r="116" ht="12.75">
      <c r="D116" s="421"/>
    </row>
    <row r="117" ht="12.75">
      <c r="D117" s="421"/>
    </row>
    <row r="118" ht="12.75">
      <c r="D118" s="421"/>
    </row>
    <row r="119" ht="12.75">
      <c r="D119" s="421"/>
    </row>
    <row r="120" ht="12.75">
      <c r="D120" s="421"/>
    </row>
    <row r="121" ht="12.75">
      <c r="D121" s="421"/>
    </row>
    <row r="122" ht="12.75">
      <c r="D122" s="421"/>
    </row>
    <row r="123" ht="12.75">
      <c r="D123" s="421"/>
    </row>
    <row r="124" ht="12.75">
      <c r="D124" s="421"/>
    </row>
    <row r="125" ht="12.75">
      <c r="D125" s="421"/>
    </row>
    <row r="126" ht="12.75">
      <c r="D126" s="421"/>
    </row>
    <row r="127" ht="12.75">
      <c r="D127" s="421"/>
    </row>
    <row r="128" ht="12.75">
      <c r="D128" s="421"/>
    </row>
    <row r="129" ht="12.75">
      <c r="D129" s="421"/>
    </row>
    <row r="130" ht="12.75">
      <c r="D130" s="421"/>
    </row>
    <row r="131" ht="12.75">
      <c r="D131" s="421"/>
    </row>
    <row r="132" ht="12.75">
      <c r="D132" s="421"/>
    </row>
    <row r="133" ht="12.75">
      <c r="D133" s="421"/>
    </row>
    <row r="134" ht="12.75">
      <c r="D134" s="421"/>
    </row>
    <row r="135" ht="12.75">
      <c r="D135" s="421"/>
    </row>
    <row r="136" ht="12.75">
      <c r="D136" s="421"/>
    </row>
    <row r="137" ht="12.75">
      <c r="D137" s="421"/>
    </row>
    <row r="138" ht="12.75">
      <c r="D138" s="421"/>
    </row>
    <row r="139" ht="12.75">
      <c r="D139" s="421"/>
    </row>
    <row r="140" ht="12.75">
      <c r="D140" s="421"/>
    </row>
    <row r="141" ht="12.75">
      <c r="D141" s="421"/>
    </row>
    <row r="142" ht="12.75">
      <c r="D142" s="421"/>
    </row>
    <row r="143" ht="12.75">
      <c r="D143" s="421"/>
    </row>
    <row r="144" ht="12.75">
      <c r="D144" s="421"/>
    </row>
    <row r="145" ht="12.75">
      <c r="D145" s="421"/>
    </row>
    <row r="146" ht="12.75">
      <c r="D146" s="421"/>
    </row>
    <row r="147" ht="12.75">
      <c r="D147" s="421"/>
    </row>
    <row r="148" ht="12.75">
      <c r="D148" s="421"/>
    </row>
    <row r="149" ht="12.75">
      <c r="D149" s="421"/>
    </row>
    <row r="150" ht="12.75">
      <c r="D150" s="421"/>
    </row>
    <row r="151" ht="12.75">
      <c r="D151" s="421"/>
    </row>
    <row r="152" ht="12.75">
      <c r="D152" s="421"/>
    </row>
    <row r="153" ht="12.75">
      <c r="D153" s="421"/>
    </row>
    <row r="154" ht="12.75">
      <c r="D154" s="421"/>
    </row>
    <row r="155" ht="12.75">
      <c r="D155" s="421"/>
    </row>
    <row r="156" ht="12.75">
      <c r="D156" s="421"/>
    </row>
    <row r="157" ht="12.75">
      <c r="D157" s="421"/>
    </row>
    <row r="158" ht="12.75">
      <c r="D158" s="421"/>
    </row>
    <row r="159" ht="12.75">
      <c r="D159" s="421"/>
    </row>
    <row r="160" ht="12.75">
      <c r="D160" s="421"/>
    </row>
    <row r="161" ht="12.75">
      <c r="D161" s="421"/>
    </row>
    <row r="162" ht="12.75">
      <c r="D162" s="421"/>
    </row>
    <row r="163" ht="12.75">
      <c r="D163" s="421"/>
    </row>
    <row r="164" ht="12.75">
      <c r="D164" s="421"/>
    </row>
    <row r="165" ht="12.75">
      <c r="D165" s="421"/>
    </row>
    <row r="166" ht="12.75">
      <c r="D166" s="421"/>
    </row>
    <row r="167" ht="12.75">
      <c r="D167" s="421"/>
    </row>
    <row r="168" ht="12.75">
      <c r="D168" s="421"/>
    </row>
    <row r="169" ht="12.75">
      <c r="D169" s="421"/>
    </row>
    <row r="170" ht="12.75">
      <c r="D170" s="421"/>
    </row>
    <row r="171" ht="12.75">
      <c r="D171" s="421"/>
    </row>
    <row r="172" ht="12.75">
      <c r="D172" s="421"/>
    </row>
    <row r="173" ht="12.75">
      <c r="D173" s="421"/>
    </row>
    <row r="174" ht="12.75">
      <c r="D174" s="421"/>
    </row>
    <row r="175" ht="12.75">
      <c r="D175" s="421"/>
    </row>
    <row r="176" ht="12.75">
      <c r="D176" s="421"/>
    </row>
    <row r="177" ht="12.75">
      <c r="D177" s="421"/>
    </row>
    <row r="178" ht="12.75">
      <c r="D178" s="421"/>
    </row>
    <row r="179" ht="12.75">
      <c r="D179" s="421"/>
    </row>
    <row r="180" ht="12.75">
      <c r="D180" s="421"/>
    </row>
    <row r="181" ht="12.75">
      <c r="D181" s="421"/>
    </row>
    <row r="182" ht="12.75">
      <c r="D182" s="421"/>
    </row>
    <row r="183" ht="12.75">
      <c r="D183" s="421"/>
    </row>
    <row r="184" ht="12.75">
      <c r="D184" s="421"/>
    </row>
    <row r="185" ht="12.75">
      <c r="D185" s="421"/>
    </row>
    <row r="186" ht="12.75">
      <c r="D186" s="421"/>
    </row>
    <row r="187" ht="12.75">
      <c r="D187" s="421"/>
    </row>
    <row r="188" ht="12.75">
      <c r="D188" s="421"/>
    </row>
    <row r="189" ht="12.75">
      <c r="D189" s="421"/>
    </row>
    <row r="190" ht="12.75">
      <c r="D190" s="421"/>
    </row>
    <row r="191" ht="12.75">
      <c r="D191" s="421"/>
    </row>
    <row r="192" ht="12.75">
      <c r="D192" s="421"/>
    </row>
    <row r="193" ht="12.75">
      <c r="D193" s="421"/>
    </row>
    <row r="194" ht="12.75">
      <c r="D194" s="421"/>
    </row>
    <row r="195" ht="12.75">
      <c r="D195" s="421"/>
    </row>
    <row r="196" ht="12.75">
      <c r="D196" s="421"/>
    </row>
    <row r="197" ht="12.75">
      <c r="D197" s="421"/>
    </row>
    <row r="198" ht="12.75">
      <c r="D198" s="421"/>
    </row>
    <row r="199" ht="12.75">
      <c r="D199" s="421"/>
    </row>
    <row r="200" ht="12.75">
      <c r="D200" s="421"/>
    </row>
    <row r="201" ht="12.75">
      <c r="D201" s="421"/>
    </row>
    <row r="202" ht="12.75">
      <c r="D202" s="421"/>
    </row>
    <row r="203" ht="12.75">
      <c r="D203" s="421"/>
    </row>
    <row r="204" ht="12.75">
      <c r="D204" s="421"/>
    </row>
    <row r="205" ht="12.75">
      <c r="D205" s="421"/>
    </row>
    <row r="206" ht="12.75">
      <c r="D206" s="421"/>
    </row>
    <row r="207" ht="12.75">
      <c r="D207" s="421"/>
    </row>
    <row r="208" ht="12.75">
      <c r="D208" s="421"/>
    </row>
    <row r="209" ht="12.75">
      <c r="D209" s="421"/>
    </row>
    <row r="210" ht="12.75">
      <c r="D210" s="421"/>
    </row>
    <row r="211" ht="12.75">
      <c r="D211" s="421"/>
    </row>
    <row r="212" ht="12.75">
      <c r="D212" s="421"/>
    </row>
    <row r="213" ht="12.75">
      <c r="D213" s="421"/>
    </row>
    <row r="214" ht="12.75">
      <c r="D214" s="421"/>
    </row>
    <row r="215" ht="12.75">
      <c r="D215" s="421"/>
    </row>
    <row r="216" ht="12.75">
      <c r="D216" s="421"/>
    </row>
    <row r="217" ht="12.75">
      <c r="D217" s="421"/>
    </row>
  </sheetData>
  <sheetProtection/>
  <mergeCells count="8">
    <mergeCell ref="D95:D103"/>
    <mergeCell ref="D10:D11"/>
    <mergeCell ref="B7:Q7"/>
    <mergeCell ref="H9:I9"/>
    <mergeCell ref="C10:C12"/>
    <mergeCell ref="E10:P11"/>
    <mergeCell ref="Q10:Q11"/>
    <mergeCell ref="B10:B12"/>
  </mergeCells>
  <printOptions horizontalCentered="1"/>
  <pageMargins left="0.19" right="0.23" top="0.29" bottom="0.32" header="0.24" footer="0.23"/>
  <pageSetup horizontalDpi="600" verticalDpi="600" orientation="portrait" paperSize="9" scale="74" r:id="rId1"/>
  <headerFooter alignWithMargins="0">
    <oddFooter>&amp;CСтрана од &amp;P до &amp;N</oddFooter>
  </headerFooter>
  <rowBreaks count="1" manualBreakCount="1">
    <brk id="103" max="15" man="1"/>
  </rowBreaks>
  <ignoredErrors>
    <ignoredError sqref="B21:B23 B27:B33 A104:B104 B65:B67 B89 A95:A103" numberStoredAsText="1"/>
    <ignoredError sqref="B24:B26 B51 B59:B60 B94 B68" numberStoredAsText="1" twoDigitTextYear="1"/>
    <ignoredError sqref="B35:B50 B52:B56 B57:B58" twoDigitTextYear="1"/>
    <ignoredError sqref="E102 E96 F96:P96 F102:P102 E99:P9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17" customWidth="1"/>
    <col min="2" max="2" width="5.7109375" style="17" customWidth="1"/>
    <col min="3" max="3" width="34.8515625" style="17" customWidth="1"/>
    <col min="4" max="4" width="5.7109375" style="17" customWidth="1"/>
    <col min="5" max="16" width="6.57421875" style="17" customWidth="1"/>
    <col min="17" max="17" width="10.7109375" style="17" customWidth="1"/>
    <col min="18" max="16384" width="9.140625" style="17" customWidth="1"/>
  </cols>
  <sheetData>
    <row r="1" spans="1:4" ht="12.75">
      <c r="A1" s="9" t="s">
        <v>40</v>
      </c>
      <c r="B1" s="10"/>
      <c r="C1" s="9"/>
      <c r="D1" s="13"/>
    </row>
    <row r="2" spans="1:4" ht="12.75">
      <c r="A2" s="9"/>
      <c r="B2" s="10"/>
      <c r="C2" s="9"/>
      <c r="D2" s="13"/>
    </row>
    <row r="3" spans="1:4" ht="12.75">
      <c r="A3" s="13"/>
      <c r="B3" s="11" t="str">
        <f>CONCATENATE('Poc.strana'!A22," ",'Poc.strana'!C22)</f>
        <v>Назив енергетског субјекта: </v>
      </c>
      <c r="C3" s="13"/>
      <c r="D3" s="13"/>
    </row>
    <row r="4" spans="1:4" ht="12.75">
      <c r="A4" s="13"/>
      <c r="B4" s="11" t="str">
        <f>CONCATENATE('Poc.strana'!A35," ",'Poc.strana'!C35)</f>
        <v>Датум обраде: </v>
      </c>
      <c r="C4" s="13"/>
      <c r="D4" s="13"/>
    </row>
    <row r="7" spans="2:17" ht="12.75">
      <c r="B7" s="527" t="str">
        <f>CONCATENATE("Табела ЕТ-3-7.2  ИСПОРУКА ЕЛЕКТРИЧНЕ ЕНЕРГИЈЕ - УКУПНО - РЕАЛИЗАЦИЈА/ПЛАН ЗА"," ",'Poc.strana'!C25,". ГОДИНУ")</f>
        <v>Табела ЕТ-3-7.2  ИСПОРУКА ЕЛЕКТРИЧНЕ ЕНЕРГИЈЕ - УКУПНО - РЕАЛИЗАЦИЈА/ПЛАН ЗА 2023. ГОДИНУ</v>
      </c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  <c r="Q7" s="527"/>
    </row>
    <row r="8" ht="13.5" thickBot="1"/>
    <row r="9" spans="2:17" ht="14.25" thickBot="1" thickTop="1">
      <c r="B9" s="103"/>
      <c r="C9" s="86" t="s">
        <v>68</v>
      </c>
      <c r="D9" s="104"/>
      <c r="E9" s="200"/>
      <c r="F9" s="200"/>
      <c r="G9" s="503"/>
      <c r="H9" s="503"/>
      <c r="I9" s="503"/>
      <c r="J9" s="86" t="s">
        <v>73</v>
      </c>
      <c r="K9" s="86"/>
      <c r="L9" s="104"/>
      <c r="M9" s="86"/>
      <c r="N9" s="86"/>
      <c r="O9" s="86"/>
      <c r="P9" s="198"/>
      <c r="Q9" s="199"/>
    </row>
    <row r="10" spans="2:17" ht="16.5" customHeight="1" thickTop="1">
      <c r="B10" s="528" t="s">
        <v>0</v>
      </c>
      <c r="C10" s="530" t="s">
        <v>159</v>
      </c>
      <c r="D10" s="530" t="s">
        <v>50</v>
      </c>
      <c r="E10" s="532" t="s">
        <v>51</v>
      </c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3"/>
    </row>
    <row r="11" spans="2:17" ht="16.5" customHeight="1">
      <c r="B11" s="529"/>
      <c r="C11" s="531"/>
      <c r="D11" s="531"/>
      <c r="E11" s="91" t="s">
        <v>14</v>
      </c>
      <c r="F11" s="91" t="s">
        <v>15</v>
      </c>
      <c r="G11" s="91" t="s">
        <v>16</v>
      </c>
      <c r="H11" s="91" t="s">
        <v>17</v>
      </c>
      <c r="I11" s="91" t="s">
        <v>18</v>
      </c>
      <c r="J11" s="91" t="s">
        <v>19</v>
      </c>
      <c r="K11" s="91" t="s">
        <v>20</v>
      </c>
      <c r="L11" s="91" t="s">
        <v>21</v>
      </c>
      <c r="M11" s="91" t="s">
        <v>22</v>
      </c>
      <c r="N11" s="91" t="s">
        <v>23</v>
      </c>
      <c r="O11" s="91" t="s">
        <v>24</v>
      </c>
      <c r="P11" s="91" t="s">
        <v>25</v>
      </c>
      <c r="Q11" s="92" t="s">
        <v>52</v>
      </c>
    </row>
    <row r="12" spans="2:17" ht="12.75" customHeight="1">
      <c r="B12" s="524"/>
      <c r="C12" s="525"/>
      <c r="D12" s="525"/>
      <c r="E12" s="525"/>
      <c r="F12" s="525"/>
      <c r="G12" s="525"/>
      <c r="H12" s="525"/>
      <c r="I12" s="525"/>
      <c r="J12" s="525"/>
      <c r="K12" s="525"/>
      <c r="L12" s="525"/>
      <c r="M12" s="525"/>
      <c r="N12" s="525"/>
      <c r="O12" s="525"/>
      <c r="P12" s="525"/>
      <c r="Q12" s="526"/>
    </row>
    <row r="13" spans="2:17" ht="12.75" customHeight="1">
      <c r="B13" s="187" t="s">
        <v>211</v>
      </c>
      <c r="C13" s="186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6"/>
    </row>
    <row r="14" spans="2:17" ht="12.75" customHeight="1">
      <c r="B14" s="63" t="s">
        <v>38</v>
      </c>
      <c r="C14" s="64" t="s">
        <v>160</v>
      </c>
      <c r="D14" s="191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193"/>
    </row>
    <row r="15" spans="2:17" ht="12.75" customHeight="1">
      <c r="B15" s="50" t="s">
        <v>34</v>
      </c>
      <c r="C15" s="30" t="s">
        <v>120</v>
      </c>
      <c r="D15" s="31" t="s">
        <v>37</v>
      </c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6">
        <f aca="true" t="shared" si="0" ref="Q15:Q23">SUM(E15:P15)</f>
        <v>0</v>
      </c>
    </row>
    <row r="16" spans="2:17" ht="12.75" customHeight="1">
      <c r="B16" s="50" t="s">
        <v>35</v>
      </c>
      <c r="C16" s="30" t="s">
        <v>121</v>
      </c>
      <c r="D16" s="31" t="s">
        <v>37</v>
      </c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6">
        <f t="shared" si="0"/>
        <v>0</v>
      </c>
    </row>
    <row r="17" spans="2:17" ht="12.75" customHeight="1">
      <c r="B17" s="50" t="s">
        <v>36</v>
      </c>
      <c r="C17" s="30" t="s">
        <v>122</v>
      </c>
      <c r="D17" s="31" t="s">
        <v>37</v>
      </c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6">
        <f t="shared" si="0"/>
        <v>0</v>
      </c>
    </row>
    <row r="18" spans="2:17" ht="12.75" customHeight="1">
      <c r="B18" s="50" t="s">
        <v>26</v>
      </c>
      <c r="C18" s="30" t="s">
        <v>53</v>
      </c>
      <c r="D18" s="31" t="s">
        <v>32</v>
      </c>
      <c r="E18" s="32">
        <f aca="true" t="shared" si="1" ref="E18:P18">E19+E20</f>
        <v>0</v>
      </c>
      <c r="F18" s="32">
        <f t="shared" si="1"/>
        <v>0</v>
      </c>
      <c r="G18" s="32">
        <f t="shared" si="1"/>
        <v>0</v>
      </c>
      <c r="H18" s="32">
        <f t="shared" si="1"/>
        <v>0</v>
      </c>
      <c r="I18" s="32">
        <f t="shared" si="1"/>
        <v>0</v>
      </c>
      <c r="J18" s="32">
        <f t="shared" si="1"/>
        <v>0</v>
      </c>
      <c r="K18" s="32">
        <f t="shared" si="1"/>
        <v>0</v>
      </c>
      <c r="L18" s="32">
        <f t="shared" si="1"/>
        <v>0</v>
      </c>
      <c r="M18" s="32">
        <f t="shared" si="1"/>
        <v>0</v>
      </c>
      <c r="N18" s="32">
        <f t="shared" si="1"/>
        <v>0</v>
      </c>
      <c r="O18" s="32">
        <f t="shared" si="1"/>
        <v>0</v>
      </c>
      <c r="P18" s="32">
        <f t="shared" si="1"/>
        <v>0</v>
      </c>
      <c r="Q18" s="33">
        <f t="shared" si="0"/>
        <v>0</v>
      </c>
    </row>
    <row r="19" spans="2:17" ht="12.75" customHeight="1">
      <c r="B19" s="50" t="s">
        <v>30</v>
      </c>
      <c r="C19" s="34" t="s">
        <v>71</v>
      </c>
      <c r="D19" s="31" t="s">
        <v>32</v>
      </c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33">
        <f t="shared" si="0"/>
        <v>0</v>
      </c>
    </row>
    <row r="20" spans="2:17" ht="12.75" customHeight="1">
      <c r="B20" s="50" t="s">
        <v>31</v>
      </c>
      <c r="C20" s="34" t="s">
        <v>72</v>
      </c>
      <c r="D20" s="31" t="s">
        <v>32</v>
      </c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33">
        <f t="shared" si="0"/>
        <v>0</v>
      </c>
    </row>
    <row r="21" spans="2:17" ht="12.75" customHeight="1">
      <c r="B21" s="52" t="s">
        <v>157</v>
      </c>
      <c r="C21" s="60" t="s">
        <v>65</v>
      </c>
      <c r="D21" s="61" t="s">
        <v>54</v>
      </c>
      <c r="E21" s="32">
        <f aca="true" t="shared" si="2" ref="E21:P21">E22+E23</f>
        <v>0</v>
      </c>
      <c r="F21" s="32">
        <f t="shared" si="2"/>
        <v>0</v>
      </c>
      <c r="G21" s="32">
        <f t="shared" si="2"/>
        <v>0</v>
      </c>
      <c r="H21" s="32">
        <f t="shared" si="2"/>
        <v>0</v>
      </c>
      <c r="I21" s="32">
        <f t="shared" si="2"/>
        <v>0</v>
      </c>
      <c r="J21" s="32">
        <f t="shared" si="2"/>
        <v>0</v>
      </c>
      <c r="K21" s="32">
        <f t="shared" si="2"/>
        <v>0</v>
      </c>
      <c r="L21" s="32">
        <f t="shared" si="2"/>
        <v>0</v>
      </c>
      <c r="M21" s="32">
        <f t="shared" si="2"/>
        <v>0</v>
      </c>
      <c r="N21" s="32">
        <f t="shared" si="2"/>
        <v>0</v>
      </c>
      <c r="O21" s="32">
        <f t="shared" si="2"/>
        <v>0</v>
      </c>
      <c r="P21" s="32">
        <f t="shared" si="2"/>
        <v>0</v>
      </c>
      <c r="Q21" s="62">
        <f t="shared" si="0"/>
        <v>0</v>
      </c>
    </row>
    <row r="22" spans="2:17" ht="12.75" customHeight="1">
      <c r="B22" s="50" t="s">
        <v>161</v>
      </c>
      <c r="C22" s="65" t="s">
        <v>66</v>
      </c>
      <c r="D22" s="61" t="s">
        <v>54</v>
      </c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33">
        <f t="shared" si="0"/>
        <v>0</v>
      </c>
    </row>
    <row r="23" spans="2:17" ht="12.75" customHeight="1">
      <c r="B23" s="87" t="s">
        <v>162</v>
      </c>
      <c r="C23" s="88" t="s">
        <v>67</v>
      </c>
      <c r="D23" s="89" t="s">
        <v>54</v>
      </c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90">
        <f t="shared" si="0"/>
        <v>0</v>
      </c>
    </row>
    <row r="24" spans="2:17" ht="12.75" customHeight="1">
      <c r="B24" s="187" t="s">
        <v>320</v>
      </c>
      <c r="C24" s="186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6"/>
    </row>
    <row r="25" spans="2:17" ht="12.75" customHeight="1">
      <c r="B25" s="63" t="s">
        <v>38</v>
      </c>
      <c r="C25" s="64" t="s">
        <v>160</v>
      </c>
      <c r="D25" s="191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193"/>
    </row>
    <row r="26" spans="2:17" ht="12.75" customHeight="1">
      <c r="B26" s="50" t="s">
        <v>34</v>
      </c>
      <c r="C26" s="30" t="s">
        <v>120</v>
      </c>
      <c r="D26" s="31" t="s">
        <v>37</v>
      </c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6">
        <f aca="true" t="shared" si="3" ref="Q26:Q34">SUM(E26:P26)</f>
        <v>0</v>
      </c>
    </row>
    <row r="27" spans="2:17" ht="12.75" customHeight="1">
      <c r="B27" s="50" t="s">
        <v>35</v>
      </c>
      <c r="C27" s="30" t="s">
        <v>121</v>
      </c>
      <c r="D27" s="31" t="s">
        <v>37</v>
      </c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6">
        <f t="shared" si="3"/>
        <v>0</v>
      </c>
    </row>
    <row r="28" spans="2:17" ht="12.75" customHeight="1">
      <c r="B28" s="50" t="s">
        <v>36</v>
      </c>
      <c r="C28" s="30" t="s">
        <v>122</v>
      </c>
      <c r="D28" s="31" t="s">
        <v>37</v>
      </c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6">
        <f t="shared" si="3"/>
        <v>0</v>
      </c>
    </row>
    <row r="29" spans="2:17" ht="12.75" customHeight="1">
      <c r="B29" s="50" t="s">
        <v>26</v>
      </c>
      <c r="C29" s="30" t="s">
        <v>53</v>
      </c>
      <c r="D29" s="31" t="s">
        <v>32</v>
      </c>
      <c r="E29" s="32">
        <f aca="true" t="shared" si="4" ref="E29:P29">E30+E31</f>
        <v>0</v>
      </c>
      <c r="F29" s="32">
        <f t="shared" si="4"/>
        <v>0</v>
      </c>
      <c r="G29" s="32">
        <f t="shared" si="4"/>
        <v>0</v>
      </c>
      <c r="H29" s="32">
        <f t="shared" si="4"/>
        <v>0</v>
      </c>
      <c r="I29" s="32">
        <f t="shared" si="4"/>
        <v>0</v>
      </c>
      <c r="J29" s="32">
        <f t="shared" si="4"/>
        <v>0</v>
      </c>
      <c r="K29" s="32">
        <f t="shared" si="4"/>
        <v>0</v>
      </c>
      <c r="L29" s="32">
        <f t="shared" si="4"/>
        <v>0</v>
      </c>
      <c r="M29" s="32">
        <f t="shared" si="4"/>
        <v>0</v>
      </c>
      <c r="N29" s="32">
        <f t="shared" si="4"/>
        <v>0</v>
      </c>
      <c r="O29" s="32">
        <f t="shared" si="4"/>
        <v>0</v>
      </c>
      <c r="P29" s="32">
        <f t="shared" si="4"/>
        <v>0</v>
      </c>
      <c r="Q29" s="33">
        <f t="shared" si="3"/>
        <v>0</v>
      </c>
    </row>
    <row r="30" spans="2:17" ht="12.75" customHeight="1">
      <c r="B30" s="50" t="s">
        <v>30</v>
      </c>
      <c r="C30" s="34" t="s">
        <v>71</v>
      </c>
      <c r="D30" s="31" t="s">
        <v>32</v>
      </c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33">
        <f t="shared" si="3"/>
        <v>0</v>
      </c>
    </row>
    <row r="31" spans="2:17" ht="12.75" customHeight="1">
      <c r="B31" s="50" t="s">
        <v>31</v>
      </c>
      <c r="C31" s="34" t="s">
        <v>72</v>
      </c>
      <c r="D31" s="31" t="s">
        <v>32</v>
      </c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33">
        <f t="shared" si="3"/>
        <v>0</v>
      </c>
    </row>
    <row r="32" spans="2:17" ht="12.75" customHeight="1">
      <c r="B32" s="52" t="s">
        <v>157</v>
      </c>
      <c r="C32" s="60" t="s">
        <v>65</v>
      </c>
      <c r="D32" s="61" t="s">
        <v>54</v>
      </c>
      <c r="E32" s="32">
        <f aca="true" t="shared" si="5" ref="E32:P32">E33+E34</f>
        <v>0</v>
      </c>
      <c r="F32" s="32">
        <f t="shared" si="5"/>
        <v>0</v>
      </c>
      <c r="G32" s="32">
        <f t="shared" si="5"/>
        <v>0</v>
      </c>
      <c r="H32" s="32">
        <f t="shared" si="5"/>
        <v>0</v>
      </c>
      <c r="I32" s="32">
        <f t="shared" si="5"/>
        <v>0</v>
      </c>
      <c r="J32" s="32">
        <f t="shared" si="5"/>
        <v>0</v>
      </c>
      <c r="K32" s="32">
        <f t="shared" si="5"/>
        <v>0</v>
      </c>
      <c r="L32" s="32">
        <f t="shared" si="5"/>
        <v>0</v>
      </c>
      <c r="M32" s="32">
        <f t="shared" si="5"/>
        <v>0</v>
      </c>
      <c r="N32" s="32">
        <f t="shared" si="5"/>
        <v>0</v>
      </c>
      <c r="O32" s="32">
        <f t="shared" si="5"/>
        <v>0</v>
      </c>
      <c r="P32" s="32">
        <f t="shared" si="5"/>
        <v>0</v>
      </c>
      <c r="Q32" s="62">
        <f t="shared" si="3"/>
        <v>0</v>
      </c>
    </row>
    <row r="33" spans="2:17" ht="12.75" customHeight="1">
      <c r="B33" s="50" t="s">
        <v>161</v>
      </c>
      <c r="C33" s="65" t="s">
        <v>66</v>
      </c>
      <c r="D33" s="61" t="s">
        <v>54</v>
      </c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33">
        <f t="shared" si="3"/>
        <v>0</v>
      </c>
    </row>
    <row r="34" spans="2:17" ht="12.75" customHeight="1">
      <c r="B34" s="87" t="s">
        <v>162</v>
      </c>
      <c r="C34" s="88" t="s">
        <v>67</v>
      </c>
      <c r="D34" s="89" t="s">
        <v>54</v>
      </c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90">
        <f t="shared" si="3"/>
        <v>0</v>
      </c>
    </row>
    <row r="35" spans="2:17" ht="12.75" customHeight="1">
      <c r="B35" s="187" t="s">
        <v>100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6"/>
    </row>
    <row r="36" spans="2:17" ht="12.75" customHeight="1">
      <c r="B36" s="63" t="s">
        <v>38</v>
      </c>
      <c r="C36" s="227" t="s">
        <v>160</v>
      </c>
      <c r="D36" s="191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193"/>
    </row>
    <row r="37" spans="2:17" ht="12.75" customHeight="1">
      <c r="B37" s="50" t="s">
        <v>34</v>
      </c>
      <c r="C37" s="30" t="s">
        <v>120</v>
      </c>
      <c r="D37" s="31" t="s">
        <v>37</v>
      </c>
      <c r="E37" s="225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6">
        <f aca="true" t="shared" si="6" ref="Q37:Q45">SUM(E37:P37)</f>
        <v>0</v>
      </c>
    </row>
    <row r="38" spans="2:17" ht="12.75" customHeight="1">
      <c r="B38" s="50" t="s">
        <v>35</v>
      </c>
      <c r="C38" s="30" t="s">
        <v>121</v>
      </c>
      <c r="D38" s="31" t="s">
        <v>37</v>
      </c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6">
        <f t="shared" si="6"/>
        <v>0</v>
      </c>
    </row>
    <row r="39" spans="2:17" ht="12.75" customHeight="1">
      <c r="B39" s="50" t="s">
        <v>36</v>
      </c>
      <c r="C39" s="30" t="s">
        <v>122</v>
      </c>
      <c r="D39" s="31" t="s">
        <v>37</v>
      </c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6">
        <f t="shared" si="6"/>
        <v>0</v>
      </c>
    </row>
    <row r="40" spans="2:17" ht="12.75" customHeight="1">
      <c r="B40" s="50" t="s">
        <v>26</v>
      </c>
      <c r="C40" s="30" t="s">
        <v>53</v>
      </c>
      <c r="D40" s="31" t="s">
        <v>32</v>
      </c>
      <c r="E40" s="32">
        <f aca="true" t="shared" si="7" ref="E40:P40">E41+E42</f>
        <v>0</v>
      </c>
      <c r="F40" s="32">
        <f t="shared" si="7"/>
        <v>0</v>
      </c>
      <c r="G40" s="32">
        <f t="shared" si="7"/>
        <v>0</v>
      </c>
      <c r="H40" s="32">
        <f t="shared" si="7"/>
        <v>0</v>
      </c>
      <c r="I40" s="32">
        <f t="shared" si="7"/>
        <v>0</v>
      </c>
      <c r="J40" s="32">
        <f t="shared" si="7"/>
        <v>0</v>
      </c>
      <c r="K40" s="32">
        <f t="shared" si="7"/>
        <v>0</v>
      </c>
      <c r="L40" s="32">
        <f t="shared" si="7"/>
        <v>0</v>
      </c>
      <c r="M40" s="32">
        <f t="shared" si="7"/>
        <v>0</v>
      </c>
      <c r="N40" s="32">
        <f t="shared" si="7"/>
        <v>0</v>
      </c>
      <c r="O40" s="32">
        <f t="shared" si="7"/>
        <v>0</v>
      </c>
      <c r="P40" s="32">
        <f t="shared" si="7"/>
        <v>0</v>
      </c>
      <c r="Q40" s="33">
        <f t="shared" si="6"/>
        <v>0</v>
      </c>
    </row>
    <row r="41" spans="2:17" ht="12.75" customHeight="1">
      <c r="B41" s="50" t="s">
        <v>30</v>
      </c>
      <c r="C41" s="34" t="s">
        <v>71</v>
      </c>
      <c r="D41" s="31" t="s">
        <v>32</v>
      </c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33">
        <f t="shared" si="6"/>
        <v>0</v>
      </c>
    </row>
    <row r="42" spans="2:17" ht="12.75" customHeight="1">
      <c r="B42" s="50" t="s">
        <v>31</v>
      </c>
      <c r="C42" s="34" t="s">
        <v>72</v>
      </c>
      <c r="D42" s="31" t="s">
        <v>32</v>
      </c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33">
        <f t="shared" si="6"/>
        <v>0</v>
      </c>
    </row>
    <row r="43" spans="2:17" ht="12.75" customHeight="1">
      <c r="B43" s="52" t="s">
        <v>157</v>
      </c>
      <c r="C43" s="60" t="s">
        <v>65</v>
      </c>
      <c r="D43" s="61" t="s">
        <v>54</v>
      </c>
      <c r="E43" s="32">
        <f aca="true" t="shared" si="8" ref="E43:P43">E44+E45</f>
        <v>0</v>
      </c>
      <c r="F43" s="32">
        <f t="shared" si="8"/>
        <v>0</v>
      </c>
      <c r="G43" s="32">
        <f t="shared" si="8"/>
        <v>0</v>
      </c>
      <c r="H43" s="32">
        <f t="shared" si="8"/>
        <v>0</v>
      </c>
      <c r="I43" s="32">
        <f t="shared" si="8"/>
        <v>0</v>
      </c>
      <c r="J43" s="32">
        <f t="shared" si="8"/>
        <v>0</v>
      </c>
      <c r="K43" s="32">
        <f t="shared" si="8"/>
        <v>0</v>
      </c>
      <c r="L43" s="32">
        <f t="shared" si="8"/>
        <v>0</v>
      </c>
      <c r="M43" s="32">
        <f t="shared" si="8"/>
        <v>0</v>
      </c>
      <c r="N43" s="32">
        <f t="shared" si="8"/>
        <v>0</v>
      </c>
      <c r="O43" s="32">
        <f t="shared" si="8"/>
        <v>0</v>
      </c>
      <c r="P43" s="32">
        <f t="shared" si="8"/>
        <v>0</v>
      </c>
      <c r="Q43" s="62">
        <f t="shared" si="6"/>
        <v>0</v>
      </c>
    </row>
    <row r="44" spans="2:17" ht="12.75" customHeight="1">
      <c r="B44" s="50" t="s">
        <v>161</v>
      </c>
      <c r="C44" s="65" t="s">
        <v>66</v>
      </c>
      <c r="D44" s="61" t="s">
        <v>54</v>
      </c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33">
        <f t="shared" si="6"/>
        <v>0</v>
      </c>
    </row>
    <row r="45" spans="2:17" ht="12.75" customHeight="1">
      <c r="B45" s="87" t="s">
        <v>162</v>
      </c>
      <c r="C45" s="88" t="s">
        <v>67</v>
      </c>
      <c r="D45" s="89" t="s">
        <v>54</v>
      </c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90">
        <f t="shared" si="6"/>
        <v>0</v>
      </c>
    </row>
    <row r="46" spans="2:17" ht="12.75" customHeight="1">
      <c r="B46" s="194" t="s">
        <v>101</v>
      </c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6"/>
    </row>
    <row r="47" spans="2:17" ht="12.75" customHeight="1">
      <c r="B47" s="63" t="s">
        <v>38</v>
      </c>
      <c r="C47" s="227" t="s">
        <v>160</v>
      </c>
      <c r="D47" s="191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193"/>
    </row>
    <row r="48" spans="2:17" ht="12.75" customHeight="1">
      <c r="B48" s="189" t="s">
        <v>33</v>
      </c>
      <c r="C48" s="190" t="s">
        <v>53</v>
      </c>
      <c r="D48" s="191" t="s">
        <v>32</v>
      </c>
      <c r="E48" s="192">
        <f aca="true" t="shared" si="9" ref="E48:P48">E49+E50</f>
        <v>0</v>
      </c>
      <c r="F48" s="192">
        <f t="shared" si="9"/>
        <v>0</v>
      </c>
      <c r="G48" s="192">
        <f t="shared" si="9"/>
        <v>0</v>
      </c>
      <c r="H48" s="192">
        <f t="shared" si="9"/>
        <v>0</v>
      </c>
      <c r="I48" s="192">
        <f t="shared" si="9"/>
        <v>0</v>
      </c>
      <c r="J48" s="192">
        <f t="shared" si="9"/>
        <v>0</v>
      </c>
      <c r="K48" s="192">
        <f t="shared" si="9"/>
        <v>0</v>
      </c>
      <c r="L48" s="192">
        <f t="shared" si="9"/>
        <v>0</v>
      </c>
      <c r="M48" s="192">
        <f t="shared" si="9"/>
        <v>0</v>
      </c>
      <c r="N48" s="192">
        <f t="shared" si="9"/>
        <v>0</v>
      </c>
      <c r="O48" s="192">
        <f t="shared" si="9"/>
        <v>0</v>
      </c>
      <c r="P48" s="192">
        <f t="shared" si="9"/>
        <v>0</v>
      </c>
      <c r="Q48" s="193">
        <f>SUM(E48:P48)</f>
        <v>0</v>
      </c>
    </row>
    <row r="49" spans="2:17" ht="12.75" customHeight="1">
      <c r="B49" s="50" t="s">
        <v>34</v>
      </c>
      <c r="C49" s="34" t="s">
        <v>71</v>
      </c>
      <c r="D49" s="31" t="s">
        <v>32</v>
      </c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33">
        <f>SUM(E49:P49)</f>
        <v>0</v>
      </c>
    </row>
    <row r="50" spans="2:17" ht="12.75" customHeight="1">
      <c r="B50" s="87" t="s">
        <v>35</v>
      </c>
      <c r="C50" s="188" t="s">
        <v>72</v>
      </c>
      <c r="D50" s="89" t="s">
        <v>32</v>
      </c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90">
        <f>SUM(E50:P50)</f>
        <v>0</v>
      </c>
    </row>
    <row r="51" spans="2:17" ht="12.75" customHeight="1">
      <c r="B51" s="194" t="s">
        <v>102</v>
      </c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6"/>
    </row>
    <row r="52" spans="2:17" ht="12.75" customHeight="1">
      <c r="B52" s="63" t="s">
        <v>38</v>
      </c>
      <c r="C52" s="227" t="s">
        <v>160</v>
      </c>
      <c r="D52" s="191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193"/>
    </row>
    <row r="53" spans="2:17" ht="12.75" customHeight="1">
      <c r="B53" s="189" t="s">
        <v>33</v>
      </c>
      <c r="C53" s="190" t="s">
        <v>53</v>
      </c>
      <c r="D53" s="191" t="s">
        <v>32</v>
      </c>
      <c r="E53" s="192">
        <f aca="true" t="shared" si="10" ref="E53:P53">E54+E55</f>
        <v>0</v>
      </c>
      <c r="F53" s="192">
        <f t="shared" si="10"/>
        <v>0</v>
      </c>
      <c r="G53" s="192">
        <f t="shared" si="10"/>
        <v>0</v>
      </c>
      <c r="H53" s="192">
        <f t="shared" si="10"/>
        <v>0</v>
      </c>
      <c r="I53" s="192">
        <f t="shared" si="10"/>
        <v>0</v>
      </c>
      <c r="J53" s="192">
        <f t="shared" si="10"/>
        <v>0</v>
      </c>
      <c r="K53" s="192">
        <f t="shared" si="10"/>
        <v>0</v>
      </c>
      <c r="L53" s="192">
        <f t="shared" si="10"/>
        <v>0</v>
      </c>
      <c r="M53" s="192">
        <f t="shared" si="10"/>
        <v>0</v>
      </c>
      <c r="N53" s="192">
        <f t="shared" si="10"/>
        <v>0</v>
      </c>
      <c r="O53" s="192">
        <f t="shared" si="10"/>
        <v>0</v>
      </c>
      <c r="P53" s="192">
        <f t="shared" si="10"/>
        <v>0</v>
      </c>
      <c r="Q53" s="193">
        <f aca="true" t="shared" si="11" ref="Q53:Q58">SUM(E53:P53)</f>
        <v>0</v>
      </c>
    </row>
    <row r="54" spans="2:17" ht="12.75" customHeight="1">
      <c r="B54" s="50" t="s">
        <v>34</v>
      </c>
      <c r="C54" s="34" t="s">
        <v>71</v>
      </c>
      <c r="D54" s="31" t="s">
        <v>32</v>
      </c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33">
        <f t="shared" si="11"/>
        <v>0</v>
      </c>
    </row>
    <row r="55" spans="2:17" ht="12.75" customHeight="1">
      <c r="B55" s="50" t="s">
        <v>35</v>
      </c>
      <c r="C55" s="34" t="s">
        <v>72</v>
      </c>
      <c r="D55" s="31" t="s">
        <v>32</v>
      </c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33">
        <f t="shared" si="11"/>
        <v>0</v>
      </c>
    </row>
    <row r="56" spans="2:17" ht="12.75" customHeight="1">
      <c r="B56" s="52" t="s">
        <v>26</v>
      </c>
      <c r="C56" s="60" t="s">
        <v>65</v>
      </c>
      <c r="D56" s="61" t="s">
        <v>54</v>
      </c>
      <c r="E56" s="32">
        <f aca="true" t="shared" si="12" ref="E56:P56">E57+E58</f>
        <v>0</v>
      </c>
      <c r="F56" s="32">
        <f t="shared" si="12"/>
        <v>0</v>
      </c>
      <c r="G56" s="32">
        <f t="shared" si="12"/>
        <v>0</v>
      </c>
      <c r="H56" s="32">
        <f t="shared" si="12"/>
        <v>0</v>
      </c>
      <c r="I56" s="32">
        <f t="shared" si="12"/>
        <v>0</v>
      </c>
      <c r="J56" s="32">
        <f t="shared" si="12"/>
        <v>0</v>
      </c>
      <c r="K56" s="32">
        <f t="shared" si="12"/>
        <v>0</v>
      </c>
      <c r="L56" s="32">
        <f t="shared" si="12"/>
        <v>0</v>
      </c>
      <c r="M56" s="32">
        <f t="shared" si="12"/>
        <v>0</v>
      </c>
      <c r="N56" s="32">
        <f t="shared" si="12"/>
        <v>0</v>
      </c>
      <c r="O56" s="32">
        <f t="shared" si="12"/>
        <v>0</v>
      </c>
      <c r="P56" s="32">
        <f t="shared" si="12"/>
        <v>0</v>
      </c>
      <c r="Q56" s="62">
        <f t="shared" si="11"/>
        <v>0</v>
      </c>
    </row>
    <row r="57" spans="2:17" ht="12.75" customHeight="1">
      <c r="B57" s="50" t="s">
        <v>30</v>
      </c>
      <c r="C57" s="65" t="s">
        <v>66</v>
      </c>
      <c r="D57" s="61" t="s">
        <v>54</v>
      </c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33">
        <f t="shared" si="11"/>
        <v>0</v>
      </c>
    </row>
    <row r="58" spans="2:17" ht="12.75" customHeight="1">
      <c r="B58" s="87" t="s">
        <v>31</v>
      </c>
      <c r="C58" s="88" t="s">
        <v>67</v>
      </c>
      <c r="D58" s="89" t="s">
        <v>54</v>
      </c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90">
        <f t="shared" si="11"/>
        <v>0</v>
      </c>
    </row>
    <row r="59" spans="2:17" ht="12.75" customHeight="1">
      <c r="B59" s="194" t="s">
        <v>212</v>
      </c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6"/>
    </row>
    <row r="60" spans="2:17" ht="12.75" customHeight="1">
      <c r="B60" s="189" t="s">
        <v>38</v>
      </c>
      <c r="C60" s="227" t="s">
        <v>160</v>
      </c>
      <c r="D60" s="191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193"/>
    </row>
    <row r="61" spans="2:17" ht="12.75" customHeight="1">
      <c r="B61" s="50" t="s">
        <v>34</v>
      </c>
      <c r="C61" s="30" t="s">
        <v>120</v>
      </c>
      <c r="D61" s="31" t="s">
        <v>37</v>
      </c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6">
        <f aca="true" t="shared" si="13" ref="Q61:Q69">SUM(E61:P61)</f>
        <v>0</v>
      </c>
    </row>
    <row r="62" spans="2:17" ht="12.75" customHeight="1">
      <c r="B62" s="50" t="s">
        <v>35</v>
      </c>
      <c r="C62" s="30" t="s">
        <v>121</v>
      </c>
      <c r="D62" s="31" t="s">
        <v>37</v>
      </c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6">
        <f t="shared" si="13"/>
        <v>0</v>
      </c>
    </row>
    <row r="63" spans="2:17" ht="12.75" customHeight="1">
      <c r="B63" s="50" t="s">
        <v>36</v>
      </c>
      <c r="C63" s="30" t="s">
        <v>122</v>
      </c>
      <c r="D63" s="31" t="s">
        <v>37</v>
      </c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6">
        <f t="shared" si="13"/>
        <v>0</v>
      </c>
    </row>
    <row r="64" spans="2:17" ht="12.75" customHeight="1">
      <c r="B64" s="50" t="s">
        <v>26</v>
      </c>
      <c r="C64" s="30" t="s">
        <v>53</v>
      </c>
      <c r="D64" s="31" t="s">
        <v>32</v>
      </c>
      <c r="E64" s="32">
        <f aca="true" t="shared" si="14" ref="E64:P64">E65+E66</f>
        <v>0</v>
      </c>
      <c r="F64" s="32">
        <f t="shared" si="14"/>
        <v>0</v>
      </c>
      <c r="G64" s="32">
        <f t="shared" si="14"/>
        <v>0</v>
      </c>
      <c r="H64" s="32">
        <f t="shared" si="14"/>
        <v>0</v>
      </c>
      <c r="I64" s="32">
        <f t="shared" si="14"/>
        <v>0</v>
      </c>
      <c r="J64" s="32">
        <f t="shared" si="14"/>
        <v>0</v>
      </c>
      <c r="K64" s="32">
        <f t="shared" si="14"/>
        <v>0</v>
      </c>
      <c r="L64" s="32">
        <f t="shared" si="14"/>
        <v>0</v>
      </c>
      <c r="M64" s="32">
        <f t="shared" si="14"/>
        <v>0</v>
      </c>
      <c r="N64" s="32">
        <f t="shared" si="14"/>
        <v>0</v>
      </c>
      <c r="O64" s="32">
        <f t="shared" si="14"/>
        <v>0</v>
      </c>
      <c r="P64" s="32">
        <f t="shared" si="14"/>
        <v>0</v>
      </c>
      <c r="Q64" s="33">
        <f t="shared" si="13"/>
        <v>0</v>
      </c>
    </row>
    <row r="65" spans="2:17" ht="12.75" customHeight="1">
      <c r="B65" s="50" t="s">
        <v>30</v>
      </c>
      <c r="C65" s="34" t="s">
        <v>71</v>
      </c>
      <c r="D65" s="31" t="s">
        <v>32</v>
      </c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33">
        <f t="shared" si="13"/>
        <v>0</v>
      </c>
    </row>
    <row r="66" spans="2:17" ht="12.75" customHeight="1">
      <c r="B66" s="50" t="s">
        <v>31</v>
      </c>
      <c r="C66" s="34" t="s">
        <v>72</v>
      </c>
      <c r="D66" s="31" t="s">
        <v>32</v>
      </c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33">
        <f t="shared" si="13"/>
        <v>0</v>
      </c>
    </row>
    <row r="67" spans="2:17" ht="12.75">
      <c r="B67" s="52" t="s">
        <v>157</v>
      </c>
      <c r="C67" s="60" t="s">
        <v>65</v>
      </c>
      <c r="D67" s="61" t="s">
        <v>54</v>
      </c>
      <c r="E67" s="32">
        <f aca="true" t="shared" si="15" ref="E67:P67">E68+E69</f>
        <v>0</v>
      </c>
      <c r="F67" s="32">
        <f t="shared" si="15"/>
        <v>0</v>
      </c>
      <c r="G67" s="32">
        <f t="shared" si="15"/>
        <v>0</v>
      </c>
      <c r="H67" s="32">
        <f t="shared" si="15"/>
        <v>0</v>
      </c>
      <c r="I67" s="32">
        <f t="shared" si="15"/>
        <v>0</v>
      </c>
      <c r="J67" s="32">
        <f t="shared" si="15"/>
        <v>0</v>
      </c>
      <c r="K67" s="32">
        <f t="shared" si="15"/>
        <v>0</v>
      </c>
      <c r="L67" s="32">
        <f t="shared" si="15"/>
        <v>0</v>
      </c>
      <c r="M67" s="32">
        <f t="shared" si="15"/>
        <v>0</v>
      </c>
      <c r="N67" s="32">
        <f t="shared" si="15"/>
        <v>0</v>
      </c>
      <c r="O67" s="32">
        <f t="shared" si="15"/>
        <v>0</v>
      </c>
      <c r="P67" s="32">
        <f t="shared" si="15"/>
        <v>0</v>
      </c>
      <c r="Q67" s="62">
        <f t="shared" si="13"/>
        <v>0</v>
      </c>
    </row>
    <row r="68" spans="2:17" ht="12.75">
      <c r="B68" s="50" t="s">
        <v>161</v>
      </c>
      <c r="C68" s="65" t="s">
        <v>66</v>
      </c>
      <c r="D68" s="61" t="s">
        <v>54</v>
      </c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33">
        <f t="shared" si="13"/>
        <v>0</v>
      </c>
    </row>
    <row r="69" spans="2:17" ht="13.5" thickBot="1">
      <c r="B69" s="51" t="s">
        <v>162</v>
      </c>
      <c r="C69" s="35" t="s">
        <v>67</v>
      </c>
      <c r="D69" s="36" t="s">
        <v>54</v>
      </c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37">
        <f t="shared" si="13"/>
        <v>0</v>
      </c>
    </row>
    <row r="70" ht="13.5" thickTop="1"/>
  </sheetData>
  <sheetProtection/>
  <mergeCells count="7">
    <mergeCell ref="B12:Q12"/>
    <mergeCell ref="B7:Q7"/>
    <mergeCell ref="B10:B11"/>
    <mergeCell ref="C10:C11"/>
    <mergeCell ref="D10:D11"/>
    <mergeCell ref="E10:Q10"/>
    <mergeCell ref="G9:I9"/>
  </mergeCells>
  <printOptions horizontalCentered="1"/>
  <pageMargins left="0.28" right="0.24" top="0.4" bottom="0.52" header="0.23" footer="0.24"/>
  <pageSetup fitToHeight="1" fitToWidth="1" horizontalDpi="600" verticalDpi="600" orientation="landscape" paperSize="9" scale="71" r:id="rId1"/>
  <headerFooter alignWithMargins="0">
    <oddFooter>&amp;CСтрана &amp;P од &amp;N</oddFooter>
  </headerFooter>
  <ignoredErrors>
    <ignoredError sqref="B14 B18 B21 B36 B40 B43 B47:B48 B52:B53 B56 B60 B64 B6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17" customWidth="1"/>
    <col min="2" max="2" width="5.7109375" style="17" customWidth="1"/>
    <col min="3" max="3" width="34.8515625" style="17" customWidth="1"/>
    <col min="4" max="4" width="5.7109375" style="17" customWidth="1"/>
    <col min="5" max="16" width="6.57421875" style="17" customWidth="1"/>
    <col min="17" max="17" width="10.7109375" style="17" customWidth="1"/>
    <col min="18" max="16384" width="9.140625" style="17" customWidth="1"/>
  </cols>
  <sheetData>
    <row r="1" spans="1:4" ht="12.75">
      <c r="A1" s="9" t="s">
        <v>40</v>
      </c>
      <c r="B1" s="10"/>
      <c r="C1" s="9"/>
      <c r="D1" s="13"/>
    </row>
    <row r="2" spans="1:4" ht="12.75">
      <c r="A2" s="9"/>
      <c r="B2" s="10"/>
      <c r="C2" s="9"/>
      <c r="D2" s="13"/>
    </row>
    <row r="3" spans="1:4" ht="12.75">
      <c r="A3" s="13"/>
      <c r="B3" s="11" t="str">
        <f>CONCATENATE('Poc.strana'!A22," ",'Poc.strana'!C22)</f>
        <v>Назив енергетског субјекта: </v>
      </c>
      <c r="C3" s="13"/>
      <c r="D3" s="13"/>
    </row>
    <row r="4" spans="1:4" ht="12.75">
      <c r="A4" s="13"/>
      <c r="B4" s="11" t="str">
        <f>CONCATENATE('Poc.strana'!A35," ",'Poc.strana'!C35)</f>
        <v>Датум обраде: </v>
      </c>
      <c r="C4" s="13"/>
      <c r="D4" s="13"/>
    </row>
    <row r="7" spans="2:17" ht="12.75">
      <c r="B7" s="527" t="str">
        <f>CONCATENATE("Табела ЕТ-3-7.2.1 ИСПОРУКА ЕЛЕКТРИЧНЕ ЕНЕРГИЈЕ - РЕЗЕРВНО СНАБДЕВАЊЕ - РЕАЛИЗАЦИЈА ЗА"," ",'Poc.strana'!C25,". ГОДИНУ")</f>
        <v>Табела ЕТ-3-7.2.1 ИСПОРУКА ЕЛЕКТРИЧНЕ ЕНЕРГИЈЕ - РЕЗЕРВНО СНАБДЕВАЊЕ - РЕАЛИЗАЦИЈА ЗА 2023. ГОДИНУ</v>
      </c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  <c r="Q7" s="527"/>
    </row>
    <row r="8" ht="13.5" thickBot="1"/>
    <row r="9" spans="2:17" ht="14.25" thickBot="1" thickTop="1">
      <c r="B9" s="103"/>
      <c r="C9" s="86" t="s">
        <v>68</v>
      </c>
      <c r="D9" s="104"/>
      <c r="E9" s="200"/>
      <c r="F9" s="200"/>
      <c r="G9" s="503"/>
      <c r="H9" s="503"/>
      <c r="I9" s="503"/>
      <c r="J9" s="86"/>
      <c r="K9" s="86"/>
      <c r="L9" s="104"/>
      <c r="M9" s="86"/>
      <c r="N9" s="86"/>
      <c r="O9" s="86"/>
      <c r="P9" s="198"/>
      <c r="Q9" s="199"/>
    </row>
    <row r="10" spans="2:17" ht="16.5" customHeight="1" thickTop="1">
      <c r="B10" s="528" t="s">
        <v>0</v>
      </c>
      <c r="C10" s="530" t="s">
        <v>159</v>
      </c>
      <c r="D10" s="530" t="s">
        <v>50</v>
      </c>
      <c r="E10" s="532" t="s">
        <v>51</v>
      </c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3"/>
    </row>
    <row r="11" spans="2:17" ht="16.5" customHeight="1">
      <c r="B11" s="529"/>
      <c r="C11" s="531"/>
      <c r="D11" s="531"/>
      <c r="E11" s="91" t="s">
        <v>14</v>
      </c>
      <c r="F11" s="91" t="s">
        <v>15</v>
      </c>
      <c r="G11" s="91" t="s">
        <v>16</v>
      </c>
      <c r="H11" s="91" t="s">
        <v>17</v>
      </c>
      <c r="I11" s="91" t="s">
        <v>18</v>
      </c>
      <c r="J11" s="91" t="s">
        <v>19</v>
      </c>
      <c r="K11" s="91" t="s">
        <v>20</v>
      </c>
      <c r="L11" s="91" t="s">
        <v>21</v>
      </c>
      <c r="M11" s="91" t="s">
        <v>22</v>
      </c>
      <c r="N11" s="91" t="s">
        <v>23</v>
      </c>
      <c r="O11" s="91" t="s">
        <v>24</v>
      </c>
      <c r="P11" s="91" t="s">
        <v>25</v>
      </c>
      <c r="Q11" s="92" t="s">
        <v>52</v>
      </c>
    </row>
    <row r="12" spans="2:17" ht="12.75" customHeight="1">
      <c r="B12" s="524"/>
      <c r="C12" s="525"/>
      <c r="D12" s="525"/>
      <c r="E12" s="525"/>
      <c r="F12" s="525"/>
      <c r="G12" s="525"/>
      <c r="H12" s="525"/>
      <c r="I12" s="525"/>
      <c r="J12" s="525"/>
      <c r="K12" s="525"/>
      <c r="L12" s="525"/>
      <c r="M12" s="525"/>
      <c r="N12" s="525"/>
      <c r="O12" s="525"/>
      <c r="P12" s="525"/>
      <c r="Q12" s="526"/>
    </row>
    <row r="13" spans="2:17" ht="12.75" customHeight="1">
      <c r="B13" s="187" t="s">
        <v>100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6"/>
    </row>
    <row r="14" spans="2:17" ht="12.75" customHeight="1">
      <c r="B14" s="63" t="s">
        <v>38</v>
      </c>
      <c r="C14" s="227" t="s">
        <v>160</v>
      </c>
      <c r="D14" s="191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193"/>
    </row>
    <row r="15" spans="2:17" ht="12.75" customHeight="1">
      <c r="B15" s="50" t="s">
        <v>34</v>
      </c>
      <c r="C15" s="30" t="s">
        <v>120</v>
      </c>
      <c r="D15" s="31" t="s">
        <v>37</v>
      </c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6">
        <f aca="true" t="shared" si="0" ref="Q15:Q23">SUM(E15:P15)</f>
        <v>0</v>
      </c>
    </row>
    <row r="16" spans="2:17" ht="12.75" customHeight="1">
      <c r="B16" s="50" t="s">
        <v>35</v>
      </c>
      <c r="C16" s="30" t="s">
        <v>121</v>
      </c>
      <c r="D16" s="31" t="s">
        <v>37</v>
      </c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6">
        <f t="shared" si="0"/>
        <v>0</v>
      </c>
    </row>
    <row r="17" spans="2:17" ht="12.75" customHeight="1">
      <c r="B17" s="50" t="s">
        <v>36</v>
      </c>
      <c r="C17" s="30" t="s">
        <v>122</v>
      </c>
      <c r="D17" s="31" t="s">
        <v>37</v>
      </c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6">
        <f t="shared" si="0"/>
        <v>0</v>
      </c>
    </row>
    <row r="18" spans="2:17" ht="12.75" customHeight="1">
      <c r="B18" s="50" t="s">
        <v>26</v>
      </c>
      <c r="C18" s="30" t="s">
        <v>53</v>
      </c>
      <c r="D18" s="31" t="s">
        <v>32</v>
      </c>
      <c r="E18" s="32">
        <f aca="true" t="shared" si="1" ref="E18:P18">E19+E20</f>
        <v>0</v>
      </c>
      <c r="F18" s="32">
        <f t="shared" si="1"/>
        <v>0</v>
      </c>
      <c r="G18" s="32">
        <f t="shared" si="1"/>
        <v>0</v>
      </c>
      <c r="H18" s="32">
        <f t="shared" si="1"/>
        <v>0</v>
      </c>
      <c r="I18" s="32">
        <f t="shared" si="1"/>
        <v>0</v>
      </c>
      <c r="J18" s="32">
        <f t="shared" si="1"/>
        <v>0</v>
      </c>
      <c r="K18" s="32">
        <f t="shared" si="1"/>
        <v>0</v>
      </c>
      <c r="L18" s="32">
        <f t="shared" si="1"/>
        <v>0</v>
      </c>
      <c r="M18" s="32">
        <f t="shared" si="1"/>
        <v>0</v>
      </c>
      <c r="N18" s="32">
        <f t="shared" si="1"/>
        <v>0</v>
      </c>
      <c r="O18" s="32">
        <f t="shared" si="1"/>
        <v>0</v>
      </c>
      <c r="P18" s="32">
        <f t="shared" si="1"/>
        <v>0</v>
      </c>
      <c r="Q18" s="33">
        <f t="shared" si="0"/>
        <v>0</v>
      </c>
    </row>
    <row r="19" spans="2:17" ht="12.75" customHeight="1">
      <c r="B19" s="50" t="s">
        <v>30</v>
      </c>
      <c r="C19" s="34" t="s">
        <v>71</v>
      </c>
      <c r="D19" s="31" t="s">
        <v>32</v>
      </c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33">
        <f t="shared" si="0"/>
        <v>0</v>
      </c>
    </row>
    <row r="20" spans="2:17" ht="12.75" customHeight="1">
      <c r="B20" s="50" t="s">
        <v>31</v>
      </c>
      <c r="C20" s="34" t="s">
        <v>72</v>
      </c>
      <c r="D20" s="31" t="s">
        <v>32</v>
      </c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33">
        <f t="shared" si="0"/>
        <v>0</v>
      </c>
    </row>
    <row r="21" spans="2:17" ht="12.75" customHeight="1">
      <c r="B21" s="52" t="s">
        <v>157</v>
      </c>
      <c r="C21" s="60" t="s">
        <v>65</v>
      </c>
      <c r="D21" s="61" t="s">
        <v>54</v>
      </c>
      <c r="E21" s="32">
        <f aca="true" t="shared" si="2" ref="E21:P21">E22+E23</f>
        <v>0</v>
      </c>
      <c r="F21" s="32">
        <f t="shared" si="2"/>
        <v>0</v>
      </c>
      <c r="G21" s="32">
        <f t="shared" si="2"/>
        <v>0</v>
      </c>
      <c r="H21" s="32">
        <f t="shared" si="2"/>
        <v>0</v>
      </c>
      <c r="I21" s="32">
        <f t="shared" si="2"/>
        <v>0</v>
      </c>
      <c r="J21" s="32">
        <f t="shared" si="2"/>
        <v>0</v>
      </c>
      <c r="K21" s="32">
        <f t="shared" si="2"/>
        <v>0</v>
      </c>
      <c r="L21" s="32">
        <f t="shared" si="2"/>
        <v>0</v>
      </c>
      <c r="M21" s="32">
        <f t="shared" si="2"/>
        <v>0</v>
      </c>
      <c r="N21" s="32">
        <f t="shared" si="2"/>
        <v>0</v>
      </c>
      <c r="O21" s="32">
        <f t="shared" si="2"/>
        <v>0</v>
      </c>
      <c r="P21" s="32">
        <f t="shared" si="2"/>
        <v>0</v>
      </c>
      <c r="Q21" s="62">
        <f t="shared" si="0"/>
        <v>0</v>
      </c>
    </row>
    <row r="22" spans="2:17" ht="12.75" customHeight="1">
      <c r="B22" s="50" t="s">
        <v>161</v>
      </c>
      <c r="C22" s="65" t="s">
        <v>66</v>
      </c>
      <c r="D22" s="61" t="s">
        <v>54</v>
      </c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33">
        <f t="shared" si="0"/>
        <v>0</v>
      </c>
    </row>
    <row r="23" spans="2:17" ht="12.75" customHeight="1">
      <c r="B23" s="87" t="s">
        <v>162</v>
      </c>
      <c r="C23" s="88" t="s">
        <v>67</v>
      </c>
      <c r="D23" s="89" t="s">
        <v>54</v>
      </c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90">
        <f t="shared" si="0"/>
        <v>0</v>
      </c>
    </row>
    <row r="24" spans="2:17" ht="12.75" customHeight="1">
      <c r="B24" s="194" t="s">
        <v>101</v>
      </c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6"/>
    </row>
    <row r="25" spans="2:17" ht="12.75" customHeight="1">
      <c r="B25" s="63" t="s">
        <v>38</v>
      </c>
      <c r="C25" s="227" t="s">
        <v>160</v>
      </c>
      <c r="D25" s="191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193"/>
    </row>
    <row r="26" spans="2:17" ht="12.75" customHeight="1">
      <c r="B26" s="189" t="s">
        <v>33</v>
      </c>
      <c r="C26" s="190" t="s">
        <v>53</v>
      </c>
      <c r="D26" s="191" t="s">
        <v>32</v>
      </c>
      <c r="E26" s="192">
        <f aca="true" t="shared" si="3" ref="E26:P26">E27+E28</f>
        <v>0</v>
      </c>
      <c r="F26" s="192">
        <f t="shared" si="3"/>
        <v>0</v>
      </c>
      <c r="G26" s="192">
        <f t="shared" si="3"/>
        <v>0</v>
      </c>
      <c r="H26" s="192">
        <f t="shared" si="3"/>
        <v>0</v>
      </c>
      <c r="I26" s="192">
        <f t="shared" si="3"/>
        <v>0</v>
      </c>
      <c r="J26" s="192">
        <f t="shared" si="3"/>
        <v>0</v>
      </c>
      <c r="K26" s="192">
        <f t="shared" si="3"/>
        <v>0</v>
      </c>
      <c r="L26" s="192">
        <f t="shared" si="3"/>
        <v>0</v>
      </c>
      <c r="M26" s="192">
        <f t="shared" si="3"/>
        <v>0</v>
      </c>
      <c r="N26" s="192">
        <f t="shared" si="3"/>
        <v>0</v>
      </c>
      <c r="O26" s="192">
        <f t="shared" si="3"/>
        <v>0</v>
      </c>
      <c r="P26" s="192">
        <f t="shared" si="3"/>
        <v>0</v>
      </c>
      <c r="Q26" s="193">
        <f>SUM(E26:P26)</f>
        <v>0</v>
      </c>
    </row>
    <row r="27" spans="2:17" ht="12.75" customHeight="1">
      <c r="B27" s="50" t="s">
        <v>34</v>
      </c>
      <c r="C27" s="34" t="s">
        <v>71</v>
      </c>
      <c r="D27" s="31" t="s">
        <v>32</v>
      </c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33">
        <f>SUM(E27:P27)</f>
        <v>0</v>
      </c>
    </row>
    <row r="28" spans="2:17" ht="12.75" customHeight="1">
      <c r="B28" s="87" t="s">
        <v>35</v>
      </c>
      <c r="C28" s="188" t="s">
        <v>72</v>
      </c>
      <c r="D28" s="89" t="s">
        <v>32</v>
      </c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90">
        <f>SUM(E28:P28)</f>
        <v>0</v>
      </c>
    </row>
    <row r="29" spans="2:17" ht="12.75" customHeight="1">
      <c r="B29" s="194" t="s">
        <v>102</v>
      </c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6"/>
    </row>
    <row r="30" spans="2:17" ht="12.75" customHeight="1">
      <c r="B30" s="63" t="s">
        <v>38</v>
      </c>
      <c r="C30" s="227" t="s">
        <v>160</v>
      </c>
      <c r="D30" s="191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193"/>
    </row>
    <row r="31" spans="2:17" ht="12.75" customHeight="1">
      <c r="B31" s="189" t="s">
        <v>33</v>
      </c>
      <c r="C31" s="190" t="s">
        <v>53</v>
      </c>
      <c r="D31" s="191" t="s">
        <v>32</v>
      </c>
      <c r="E31" s="192">
        <f aca="true" t="shared" si="4" ref="E31:P31">E32+E33</f>
        <v>0</v>
      </c>
      <c r="F31" s="192">
        <f t="shared" si="4"/>
        <v>0</v>
      </c>
      <c r="G31" s="192">
        <f t="shared" si="4"/>
        <v>0</v>
      </c>
      <c r="H31" s="192">
        <f t="shared" si="4"/>
        <v>0</v>
      </c>
      <c r="I31" s="192">
        <f t="shared" si="4"/>
        <v>0</v>
      </c>
      <c r="J31" s="192">
        <f t="shared" si="4"/>
        <v>0</v>
      </c>
      <c r="K31" s="192">
        <f t="shared" si="4"/>
        <v>0</v>
      </c>
      <c r="L31" s="192">
        <f t="shared" si="4"/>
        <v>0</v>
      </c>
      <c r="M31" s="192">
        <f t="shared" si="4"/>
        <v>0</v>
      </c>
      <c r="N31" s="192">
        <f t="shared" si="4"/>
        <v>0</v>
      </c>
      <c r="O31" s="192">
        <f t="shared" si="4"/>
        <v>0</v>
      </c>
      <c r="P31" s="192">
        <f t="shared" si="4"/>
        <v>0</v>
      </c>
      <c r="Q31" s="193">
        <f aca="true" t="shared" si="5" ref="Q31:Q36">SUM(E31:P31)</f>
        <v>0</v>
      </c>
    </row>
    <row r="32" spans="2:17" ht="12.75" customHeight="1">
      <c r="B32" s="50" t="s">
        <v>34</v>
      </c>
      <c r="C32" s="34" t="s">
        <v>71</v>
      </c>
      <c r="D32" s="31" t="s">
        <v>32</v>
      </c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33">
        <f t="shared" si="5"/>
        <v>0</v>
      </c>
    </row>
    <row r="33" spans="2:17" ht="12.75" customHeight="1">
      <c r="B33" s="50" t="s">
        <v>35</v>
      </c>
      <c r="C33" s="34" t="s">
        <v>72</v>
      </c>
      <c r="D33" s="31" t="s">
        <v>32</v>
      </c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33">
        <f t="shared" si="5"/>
        <v>0</v>
      </c>
    </row>
    <row r="34" spans="2:17" ht="12.75" customHeight="1">
      <c r="B34" s="52" t="s">
        <v>26</v>
      </c>
      <c r="C34" s="60" t="s">
        <v>65</v>
      </c>
      <c r="D34" s="61" t="s">
        <v>54</v>
      </c>
      <c r="E34" s="32">
        <f aca="true" t="shared" si="6" ref="E34:P34">E35+E36</f>
        <v>0</v>
      </c>
      <c r="F34" s="32">
        <f t="shared" si="6"/>
        <v>0</v>
      </c>
      <c r="G34" s="32">
        <f t="shared" si="6"/>
        <v>0</v>
      </c>
      <c r="H34" s="32">
        <f t="shared" si="6"/>
        <v>0</v>
      </c>
      <c r="I34" s="32">
        <f t="shared" si="6"/>
        <v>0</v>
      </c>
      <c r="J34" s="32">
        <f t="shared" si="6"/>
        <v>0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 t="shared" si="6"/>
        <v>0</v>
      </c>
      <c r="O34" s="32">
        <f t="shared" si="6"/>
        <v>0</v>
      </c>
      <c r="P34" s="32">
        <f t="shared" si="6"/>
        <v>0</v>
      </c>
      <c r="Q34" s="62">
        <f t="shared" si="5"/>
        <v>0</v>
      </c>
    </row>
    <row r="35" spans="2:17" ht="12.75" customHeight="1">
      <c r="B35" s="50" t="s">
        <v>30</v>
      </c>
      <c r="C35" s="65" t="s">
        <v>66</v>
      </c>
      <c r="D35" s="61" t="s">
        <v>54</v>
      </c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33">
        <f t="shared" si="5"/>
        <v>0</v>
      </c>
    </row>
    <row r="36" spans="2:17" ht="12.75" customHeight="1">
      <c r="B36" s="87" t="s">
        <v>31</v>
      </c>
      <c r="C36" s="88" t="s">
        <v>67</v>
      </c>
      <c r="D36" s="89" t="s">
        <v>54</v>
      </c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90">
        <f t="shared" si="5"/>
        <v>0</v>
      </c>
    </row>
    <row r="37" spans="2:17" ht="12.75" customHeight="1">
      <c r="B37" s="194" t="s">
        <v>212</v>
      </c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6"/>
    </row>
    <row r="38" spans="2:17" ht="12.75" customHeight="1">
      <c r="B38" s="189" t="s">
        <v>38</v>
      </c>
      <c r="C38" s="227" t="s">
        <v>160</v>
      </c>
      <c r="D38" s="191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193"/>
    </row>
    <row r="39" spans="2:17" ht="12.75" customHeight="1">
      <c r="B39" s="50" t="s">
        <v>34</v>
      </c>
      <c r="C39" s="30" t="s">
        <v>120</v>
      </c>
      <c r="D39" s="31" t="s">
        <v>37</v>
      </c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6">
        <f aca="true" t="shared" si="7" ref="Q39:Q47">SUM(E39:P39)</f>
        <v>0</v>
      </c>
    </row>
    <row r="40" spans="2:17" ht="12.75" customHeight="1">
      <c r="B40" s="50" t="s">
        <v>35</v>
      </c>
      <c r="C40" s="30" t="s">
        <v>121</v>
      </c>
      <c r="D40" s="31" t="s">
        <v>37</v>
      </c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6">
        <f t="shared" si="7"/>
        <v>0</v>
      </c>
    </row>
    <row r="41" spans="2:17" ht="12.75" customHeight="1">
      <c r="B41" s="50" t="s">
        <v>36</v>
      </c>
      <c r="C41" s="30" t="s">
        <v>122</v>
      </c>
      <c r="D41" s="31" t="s">
        <v>37</v>
      </c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6">
        <f t="shared" si="7"/>
        <v>0</v>
      </c>
    </row>
    <row r="42" spans="2:17" ht="12.75" customHeight="1">
      <c r="B42" s="50" t="s">
        <v>26</v>
      </c>
      <c r="C42" s="30" t="s">
        <v>53</v>
      </c>
      <c r="D42" s="31" t="s">
        <v>32</v>
      </c>
      <c r="E42" s="32">
        <f aca="true" t="shared" si="8" ref="E42:P42">E43+E44</f>
        <v>0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0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 t="shared" si="8"/>
        <v>0</v>
      </c>
      <c r="O42" s="32">
        <f t="shared" si="8"/>
        <v>0</v>
      </c>
      <c r="P42" s="32">
        <f t="shared" si="8"/>
        <v>0</v>
      </c>
      <c r="Q42" s="33">
        <f t="shared" si="7"/>
        <v>0</v>
      </c>
    </row>
    <row r="43" spans="2:17" ht="12.75" customHeight="1">
      <c r="B43" s="50" t="s">
        <v>30</v>
      </c>
      <c r="C43" s="34" t="s">
        <v>71</v>
      </c>
      <c r="D43" s="31" t="s">
        <v>32</v>
      </c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33">
        <f t="shared" si="7"/>
        <v>0</v>
      </c>
    </row>
    <row r="44" spans="2:17" ht="12.75" customHeight="1">
      <c r="B44" s="50" t="s">
        <v>31</v>
      </c>
      <c r="C44" s="34" t="s">
        <v>72</v>
      </c>
      <c r="D44" s="31" t="s">
        <v>32</v>
      </c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33">
        <f t="shared" si="7"/>
        <v>0</v>
      </c>
    </row>
    <row r="45" spans="2:17" ht="12.75">
      <c r="B45" s="52" t="s">
        <v>157</v>
      </c>
      <c r="C45" s="60" t="s">
        <v>65</v>
      </c>
      <c r="D45" s="61" t="s">
        <v>54</v>
      </c>
      <c r="E45" s="32">
        <f aca="true" t="shared" si="9" ref="E45:P45">E46+E47</f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si="9"/>
        <v>0</v>
      </c>
      <c r="O45" s="32">
        <f t="shared" si="9"/>
        <v>0</v>
      </c>
      <c r="P45" s="32">
        <f t="shared" si="9"/>
        <v>0</v>
      </c>
      <c r="Q45" s="62">
        <f t="shared" si="7"/>
        <v>0</v>
      </c>
    </row>
    <row r="46" spans="2:17" ht="12.75">
      <c r="B46" s="50" t="s">
        <v>161</v>
      </c>
      <c r="C46" s="65" t="s">
        <v>66</v>
      </c>
      <c r="D46" s="61" t="s">
        <v>54</v>
      </c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33">
        <f t="shared" si="7"/>
        <v>0</v>
      </c>
    </row>
    <row r="47" spans="2:17" ht="13.5" thickBot="1">
      <c r="B47" s="51" t="s">
        <v>162</v>
      </c>
      <c r="C47" s="35" t="s">
        <v>67</v>
      </c>
      <c r="D47" s="36" t="s">
        <v>54</v>
      </c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37">
        <f t="shared" si="7"/>
        <v>0</v>
      </c>
    </row>
    <row r="48" ht="13.5" thickTop="1"/>
  </sheetData>
  <sheetProtection/>
  <mergeCells count="7">
    <mergeCell ref="B12:Q12"/>
    <mergeCell ref="B7:Q7"/>
    <mergeCell ref="G9:I9"/>
    <mergeCell ref="B10:B11"/>
    <mergeCell ref="C10:C11"/>
    <mergeCell ref="D10:D11"/>
    <mergeCell ref="E10:Q10"/>
  </mergeCells>
  <printOptions horizontalCentered="1"/>
  <pageMargins left="0.28" right="0.24" top="0.4" bottom="0.52" header="0.23" footer="0.24"/>
  <pageSetup fitToHeight="1" fitToWidth="1" horizontalDpi="600" verticalDpi="600" orientation="landscape" paperSize="9" scale="71" r:id="rId1"/>
  <headerFooter alignWithMargins="0">
    <oddFooter>&amp;CСтрана &amp;P од &amp;N</oddFooter>
  </headerFooter>
  <ignoredErrors>
    <ignoredError sqref="B14 B18 B21 B25:B26 B30:B31 B34 B38 B42 B4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17" customWidth="1"/>
    <col min="2" max="2" width="5.7109375" style="17" customWidth="1"/>
    <col min="3" max="3" width="34.8515625" style="17" customWidth="1"/>
    <col min="4" max="4" width="5.7109375" style="17" customWidth="1"/>
    <col min="5" max="16" width="6.57421875" style="17" customWidth="1"/>
    <col min="17" max="17" width="10.7109375" style="17" customWidth="1"/>
    <col min="18" max="16384" width="9.140625" style="17" customWidth="1"/>
  </cols>
  <sheetData>
    <row r="1" spans="1:4" ht="12.75">
      <c r="A1" s="9" t="s">
        <v>40</v>
      </c>
      <c r="B1" s="10"/>
      <c r="C1" s="9"/>
      <c r="D1" s="13"/>
    </row>
    <row r="2" spans="1:4" ht="12.75">
      <c r="A2" s="9"/>
      <c r="B2" s="10"/>
      <c r="C2" s="9"/>
      <c r="D2" s="13"/>
    </row>
    <row r="3" spans="1:4" ht="12.75">
      <c r="A3" s="13"/>
      <c r="B3" s="11" t="str">
        <f>CONCATENATE('Poc.strana'!A22," ",'Poc.strana'!C22)</f>
        <v>Назив енергетског субјекта: </v>
      </c>
      <c r="C3" s="13"/>
      <c r="D3" s="13"/>
    </row>
    <row r="4" spans="1:4" ht="12.75">
      <c r="A4" s="13"/>
      <c r="B4" s="11" t="str">
        <f>CONCATENATE('Poc.strana'!A35," ",'Poc.strana'!C35)</f>
        <v>Датум обраде: </v>
      </c>
      <c r="C4" s="13"/>
      <c r="D4" s="13"/>
    </row>
    <row r="7" spans="2:17" ht="12.75">
      <c r="B7" s="527" t="str">
        <f>CONCATENATE("Табела ЕТ-3-7.2.2 ИСПОРУКА ЕЛЕКТРИЧНЕ ЕНЕРГИЈЕ - СНАБДЕВАЊЕ НА СЛОБОДНОМ ТРЖИШТУ - РЕАЛИЗАЦИЈА ЗА"," ",'Poc.strana'!C25,". ГОДИНУ")</f>
        <v>Табела ЕТ-3-7.2.2 ИСПОРУКА ЕЛЕКТРИЧНЕ ЕНЕРГИЈЕ - СНАБДЕВАЊЕ НА СЛОБОДНОМ ТРЖИШТУ - РЕАЛИЗАЦИЈА ЗА 2023. ГОДИНУ</v>
      </c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  <c r="Q7" s="527"/>
    </row>
    <row r="8" ht="13.5" thickBot="1"/>
    <row r="9" spans="2:17" ht="14.25" thickBot="1" thickTop="1">
      <c r="B9" s="103"/>
      <c r="C9" s="86" t="s">
        <v>68</v>
      </c>
      <c r="D9" s="104"/>
      <c r="E9" s="200"/>
      <c r="F9" s="200"/>
      <c r="G9" s="503"/>
      <c r="H9" s="503"/>
      <c r="I9" s="503"/>
      <c r="J9" s="86"/>
      <c r="K9" s="86"/>
      <c r="L9" s="104"/>
      <c r="M9" s="86"/>
      <c r="N9" s="86"/>
      <c r="O9" s="86"/>
      <c r="P9" s="198"/>
      <c r="Q9" s="199"/>
    </row>
    <row r="10" spans="2:17" ht="16.5" customHeight="1" thickTop="1">
      <c r="B10" s="528" t="s">
        <v>0</v>
      </c>
      <c r="C10" s="530" t="s">
        <v>159</v>
      </c>
      <c r="D10" s="530" t="s">
        <v>50</v>
      </c>
      <c r="E10" s="532" t="s">
        <v>51</v>
      </c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3"/>
    </row>
    <row r="11" spans="2:17" ht="16.5" customHeight="1">
      <c r="B11" s="529"/>
      <c r="C11" s="531"/>
      <c r="D11" s="531"/>
      <c r="E11" s="91" t="s">
        <v>14</v>
      </c>
      <c r="F11" s="91" t="s">
        <v>15</v>
      </c>
      <c r="G11" s="91" t="s">
        <v>16</v>
      </c>
      <c r="H11" s="91" t="s">
        <v>17</v>
      </c>
      <c r="I11" s="91" t="s">
        <v>18</v>
      </c>
      <c r="J11" s="91" t="s">
        <v>19</v>
      </c>
      <c r="K11" s="91" t="s">
        <v>20</v>
      </c>
      <c r="L11" s="91" t="s">
        <v>21</v>
      </c>
      <c r="M11" s="91" t="s">
        <v>22</v>
      </c>
      <c r="N11" s="91" t="s">
        <v>23</v>
      </c>
      <c r="O11" s="91" t="s">
        <v>24</v>
      </c>
      <c r="P11" s="91" t="s">
        <v>25</v>
      </c>
      <c r="Q11" s="92" t="s">
        <v>52</v>
      </c>
    </row>
    <row r="12" spans="2:17" ht="12.75" customHeight="1">
      <c r="B12" s="524"/>
      <c r="C12" s="525"/>
      <c r="D12" s="525"/>
      <c r="E12" s="525"/>
      <c r="F12" s="525"/>
      <c r="G12" s="525"/>
      <c r="H12" s="525"/>
      <c r="I12" s="525"/>
      <c r="J12" s="525"/>
      <c r="K12" s="525"/>
      <c r="L12" s="525"/>
      <c r="M12" s="525"/>
      <c r="N12" s="525"/>
      <c r="O12" s="525"/>
      <c r="P12" s="525"/>
      <c r="Q12" s="526"/>
    </row>
    <row r="13" spans="2:17" ht="12.75" customHeight="1">
      <c r="B13" s="187" t="s">
        <v>100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6"/>
    </row>
    <row r="14" spans="2:17" ht="12.75" customHeight="1">
      <c r="B14" s="63" t="s">
        <v>38</v>
      </c>
      <c r="C14" s="227" t="s">
        <v>160</v>
      </c>
      <c r="D14" s="191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193"/>
    </row>
    <row r="15" spans="2:17" ht="12.75" customHeight="1">
      <c r="B15" s="50" t="s">
        <v>34</v>
      </c>
      <c r="C15" s="30" t="s">
        <v>120</v>
      </c>
      <c r="D15" s="31" t="s">
        <v>37</v>
      </c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6">
        <f aca="true" t="shared" si="0" ref="Q15:Q23">SUM(E15:P15)</f>
        <v>0</v>
      </c>
    </row>
    <row r="16" spans="2:17" ht="12.75" customHeight="1">
      <c r="B16" s="50" t="s">
        <v>35</v>
      </c>
      <c r="C16" s="30" t="s">
        <v>121</v>
      </c>
      <c r="D16" s="31" t="s">
        <v>37</v>
      </c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6">
        <f t="shared" si="0"/>
        <v>0</v>
      </c>
    </row>
    <row r="17" spans="2:17" ht="12.75" customHeight="1">
      <c r="B17" s="50" t="s">
        <v>36</v>
      </c>
      <c r="C17" s="30" t="s">
        <v>122</v>
      </c>
      <c r="D17" s="31" t="s">
        <v>37</v>
      </c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6">
        <f t="shared" si="0"/>
        <v>0</v>
      </c>
    </row>
    <row r="18" spans="2:17" ht="12.75" customHeight="1">
      <c r="B18" s="50" t="s">
        <v>26</v>
      </c>
      <c r="C18" s="30" t="s">
        <v>53</v>
      </c>
      <c r="D18" s="31" t="s">
        <v>32</v>
      </c>
      <c r="E18" s="32">
        <f aca="true" t="shared" si="1" ref="E18:P18">E19+E20</f>
        <v>0</v>
      </c>
      <c r="F18" s="32">
        <f t="shared" si="1"/>
        <v>0</v>
      </c>
      <c r="G18" s="32">
        <f t="shared" si="1"/>
        <v>0</v>
      </c>
      <c r="H18" s="32">
        <f t="shared" si="1"/>
        <v>0</v>
      </c>
      <c r="I18" s="32">
        <f t="shared" si="1"/>
        <v>0</v>
      </c>
      <c r="J18" s="32">
        <f t="shared" si="1"/>
        <v>0</v>
      </c>
      <c r="K18" s="32">
        <f t="shared" si="1"/>
        <v>0</v>
      </c>
      <c r="L18" s="32">
        <f t="shared" si="1"/>
        <v>0</v>
      </c>
      <c r="M18" s="32">
        <f t="shared" si="1"/>
        <v>0</v>
      </c>
      <c r="N18" s="32">
        <f t="shared" si="1"/>
        <v>0</v>
      </c>
      <c r="O18" s="32">
        <f t="shared" si="1"/>
        <v>0</v>
      </c>
      <c r="P18" s="32">
        <f t="shared" si="1"/>
        <v>0</v>
      </c>
      <c r="Q18" s="33">
        <f t="shared" si="0"/>
        <v>0</v>
      </c>
    </row>
    <row r="19" spans="2:17" ht="12.75" customHeight="1">
      <c r="B19" s="50" t="s">
        <v>30</v>
      </c>
      <c r="C19" s="34" t="s">
        <v>71</v>
      </c>
      <c r="D19" s="31" t="s">
        <v>32</v>
      </c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33">
        <f t="shared" si="0"/>
        <v>0</v>
      </c>
    </row>
    <row r="20" spans="2:17" ht="12.75" customHeight="1">
      <c r="B20" s="50" t="s">
        <v>31</v>
      </c>
      <c r="C20" s="34" t="s">
        <v>72</v>
      </c>
      <c r="D20" s="31" t="s">
        <v>32</v>
      </c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33">
        <f t="shared" si="0"/>
        <v>0</v>
      </c>
    </row>
    <row r="21" spans="2:17" ht="12.75" customHeight="1">
      <c r="B21" s="52" t="s">
        <v>157</v>
      </c>
      <c r="C21" s="60" t="s">
        <v>65</v>
      </c>
      <c r="D21" s="61" t="s">
        <v>54</v>
      </c>
      <c r="E21" s="32">
        <f aca="true" t="shared" si="2" ref="E21:P21">E22+E23</f>
        <v>0</v>
      </c>
      <c r="F21" s="32">
        <f t="shared" si="2"/>
        <v>0</v>
      </c>
      <c r="G21" s="32">
        <f t="shared" si="2"/>
        <v>0</v>
      </c>
      <c r="H21" s="32">
        <f t="shared" si="2"/>
        <v>0</v>
      </c>
      <c r="I21" s="32">
        <f t="shared" si="2"/>
        <v>0</v>
      </c>
      <c r="J21" s="32">
        <f t="shared" si="2"/>
        <v>0</v>
      </c>
      <c r="K21" s="32">
        <f t="shared" si="2"/>
        <v>0</v>
      </c>
      <c r="L21" s="32">
        <f t="shared" si="2"/>
        <v>0</v>
      </c>
      <c r="M21" s="32">
        <f t="shared" si="2"/>
        <v>0</v>
      </c>
      <c r="N21" s="32">
        <f t="shared" si="2"/>
        <v>0</v>
      </c>
      <c r="O21" s="32">
        <f t="shared" si="2"/>
        <v>0</v>
      </c>
      <c r="P21" s="32">
        <f t="shared" si="2"/>
        <v>0</v>
      </c>
      <c r="Q21" s="62">
        <f t="shared" si="0"/>
        <v>0</v>
      </c>
    </row>
    <row r="22" spans="2:17" ht="12.75" customHeight="1">
      <c r="B22" s="50" t="s">
        <v>161</v>
      </c>
      <c r="C22" s="65" t="s">
        <v>66</v>
      </c>
      <c r="D22" s="61" t="s">
        <v>54</v>
      </c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33">
        <f t="shared" si="0"/>
        <v>0</v>
      </c>
    </row>
    <row r="23" spans="2:17" ht="12.75" customHeight="1">
      <c r="B23" s="87" t="s">
        <v>162</v>
      </c>
      <c r="C23" s="88" t="s">
        <v>67</v>
      </c>
      <c r="D23" s="89" t="s">
        <v>54</v>
      </c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90">
        <f t="shared" si="0"/>
        <v>0</v>
      </c>
    </row>
    <row r="24" spans="2:17" ht="12.75" customHeight="1">
      <c r="B24" s="194" t="s">
        <v>101</v>
      </c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6"/>
    </row>
    <row r="25" spans="2:17" ht="12.75" customHeight="1">
      <c r="B25" s="63" t="s">
        <v>38</v>
      </c>
      <c r="C25" s="227" t="s">
        <v>160</v>
      </c>
      <c r="D25" s="191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193"/>
    </row>
    <row r="26" spans="2:17" ht="12.75" customHeight="1">
      <c r="B26" s="189" t="s">
        <v>33</v>
      </c>
      <c r="C26" s="190" t="s">
        <v>53</v>
      </c>
      <c r="D26" s="191" t="s">
        <v>32</v>
      </c>
      <c r="E26" s="192">
        <f aca="true" t="shared" si="3" ref="E26:P26">E27+E28</f>
        <v>0</v>
      </c>
      <c r="F26" s="192">
        <f t="shared" si="3"/>
        <v>0</v>
      </c>
      <c r="G26" s="192">
        <f t="shared" si="3"/>
        <v>0</v>
      </c>
      <c r="H26" s="192">
        <f t="shared" si="3"/>
        <v>0</v>
      </c>
      <c r="I26" s="192">
        <f t="shared" si="3"/>
        <v>0</v>
      </c>
      <c r="J26" s="192">
        <f t="shared" si="3"/>
        <v>0</v>
      </c>
      <c r="K26" s="192">
        <f t="shared" si="3"/>
        <v>0</v>
      </c>
      <c r="L26" s="192">
        <f t="shared" si="3"/>
        <v>0</v>
      </c>
      <c r="M26" s="192">
        <f t="shared" si="3"/>
        <v>0</v>
      </c>
      <c r="N26" s="192">
        <f t="shared" si="3"/>
        <v>0</v>
      </c>
      <c r="O26" s="192">
        <f t="shared" si="3"/>
        <v>0</v>
      </c>
      <c r="P26" s="192">
        <f t="shared" si="3"/>
        <v>0</v>
      </c>
      <c r="Q26" s="193">
        <f>SUM(E26:P26)</f>
        <v>0</v>
      </c>
    </row>
    <row r="27" spans="2:17" ht="12.75" customHeight="1">
      <c r="B27" s="50" t="s">
        <v>34</v>
      </c>
      <c r="C27" s="34" t="s">
        <v>71</v>
      </c>
      <c r="D27" s="31" t="s">
        <v>32</v>
      </c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33">
        <f>SUM(E27:P27)</f>
        <v>0</v>
      </c>
    </row>
    <row r="28" spans="2:17" ht="12.75" customHeight="1">
      <c r="B28" s="87" t="s">
        <v>35</v>
      </c>
      <c r="C28" s="188" t="s">
        <v>72</v>
      </c>
      <c r="D28" s="89" t="s">
        <v>32</v>
      </c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90">
        <f>SUM(E28:P28)</f>
        <v>0</v>
      </c>
    </row>
    <row r="29" spans="2:17" ht="12.75" customHeight="1">
      <c r="B29" s="194" t="s">
        <v>102</v>
      </c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6"/>
    </row>
    <row r="30" spans="2:17" ht="12.75" customHeight="1">
      <c r="B30" s="63" t="s">
        <v>38</v>
      </c>
      <c r="C30" s="227" t="s">
        <v>160</v>
      </c>
      <c r="D30" s="191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193"/>
    </row>
    <row r="31" spans="2:17" ht="12.75" customHeight="1">
      <c r="B31" s="189" t="s">
        <v>33</v>
      </c>
      <c r="C31" s="190" t="s">
        <v>53</v>
      </c>
      <c r="D31" s="191" t="s">
        <v>32</v>
      </c>
      <c r="E31" s="192">
        <f aca="true" t="shared" si="4" ref="E31:P31">E32+E33</f>
        <v>0</v>
      </c>
      <c r="F31" s="192">
        <f t="shared" si="4"/>
        <v>0</v>
      </c>
      <c r="G31" s="192">
        <f t="shared" si="4"/>
        <v>0</v>
      </c>
      <c r="H31" s="192">
        <f t="shared" si="4"/>
        <v>0</v>
      </c>
      <c r="I31" s="192">
        <f t="shared" si="4"/>
        <v>0</v>
      </c>
      <c r="J31" s="192">
        <f t="shared" si="4"/>
        <v>0</v>
      </c>
      <c r="K31" s="192">
        <f t="shared" si="4"/>
        <v>0</v>
      </c>
      <c r="L31" s="192">
        <f t="shared" si="4"/>
        <v>0</v>
      </c>
      <c r="M31" s="192">
        <f t="shared" si="4"/>
        <v>0</v>
      </c>
      <c r="N31" s="192">
        <f t="shared" si="4"/>
        <v>0</v>
      </c>
      <c r="O31" s="192">
        <f t="shared" si="4"/>
        <v>0</v>
      </c>
      <c r="P31" s="192">
        <f t="shared" si="4"/>
        <v>0</v>
      </c>
      <c r="Q31" s="193">
        <f aca="true" t="shared" si="5" ref="Q31:Q36">SUM(E31:P31)</f>
        <v>0</v>
      </c>
    </row>
    <row r="32" spans="2:17" ht="12.75" customHeight="1">
      <c r="B32" s="50" t="s">
        <v>34</v>
      </c>
      <c r="C32" s="34" t="s">
        <v>71</v>
      </c>
      <c r="D32" s="31" t="s">
        <v>32</v>
      </c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33">
        <f t="shared" si="5"/>
        <v>0</v>
      </c>
    </row>
    <row r="33" spans="2:17" ht="12.75" customHeight="1">
      <c r="B33" s="50" t="s">
        <v>35</v>
      </c>
      <c r="C33" s="34" t="s">
        <v>72</v>
      </c>
      <c r="D33" s="31" t="s">
        <v>32</v>
      </c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33">
        <f t="shared" si="5"/>
        <v>0</v>
      </c>
    </row>
    <row r="34" spans="2:17" ht="12.75" customHeight="1">
      <c r="B34" s="52" t="s">
        <v>26</v>
      </c>
      <c r="C34" s="60" t="s">
        <v>65</v>
      </c>
      <c r="D34" s="61" t="s">
        <v>54</v>
      </c>
      <c r="E34" s="32">
        <f aca="true" t="shared" si="6" ref="E34:P34">E35+E36</f>
        <v>0</v>
      </c>
      <c r="F34" s="32">
        <f t="shared" si="6"/>
        <v>0</v>
      </c>
      <c r="G34" s="32">
        <f t="shared" si="6"/>
        <v>0</v>
      </c>
      <c r="H34" s="32">
        <f t="shared" si="6"/>
        <v>0</v>
      </c>
      <c r="I34" s="32">
        <f t="shared" si="6"/>
        <v>0</v>
      </c>
      <c r="J34" s="32">
        <f t="shared" si="6"/>
        <v>0</v>
      </c>
      <c r="K34" s="32">
        <f t="shared" si="6"/>
        <v>0</v>
      </c>
      <c r="L34" s="32">
        <f t="shared" si="6"/>
        <v>0</v>
      </c>
      <c r="M34" s="32">
        <f t="shared" si="6"/>
        <v>0</v>
      </c>
      <c r="N34" s="32">
        <f t="shared" si="6"/>
        <v>0</v>
      </c>
      <c r="O34" s="32">
        <f t="shared" si="6"/>
        <v>0</v>
      </c>
      <c r="P34" s="32">
        <f t="shared" si="6"/>
        <v>0</v>
      </c>
      <c r="Q34" s="62">
        <f t="shared" si="5"/>
        <v>0</v>
      </c>
    </row>
    <row r="35" spans="2:17" ht="12.75" customHeight="1">
      <c r="B35" s="50" t="s">
        <v>30</v>
      </c>
      <c r="C35" s="65" t="s">
        <v>66</v>
      </c>
      <c r="D35" s="61" t="s">
        <v>54</v>
      </c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33">
        <f t="shared" si="5"/>
        <v>0</v>
      </c>
    </row>
    <row r="36" spans="2:17" ht="12.75" customHeight="1">
      <c r="B36" s="87" t="s">
        <v>31</v>
      </c>
      <c r="C36" s="88" t="s">
        <v>67</v>
      </c>
      <c r="D36" s="89" t="s">
        <v>54</v>
      </c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90">
        <f t="shared" si="5"/>
        <v>0</v>
      </c>
    </row>
    <row r="37" spans="2:17" ht="12.75" customHeight="1">
      <c r="B37" s="194" t="s">
        <v>212</v>
      </c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6"/>
    </row>
    <row r="38" spans="2:17" ht="12.75" customHeight="1">
      <c r="B38" s="189" t="s">
        <v>38</v>
      </c>
      <c r="C38" s="227" t="s">
        <v>160</v>
      </c>
      <c r="D38" s="191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193"/>
    </row>
    <row r="39" spans="2:17" ht="12.75" customHeight="1">
      <c r="B39" s="50" t="s">
        <v>34</v>
      </c>
      <c r="C39" s="30" t="s">
        <v>120</v>
      </c>
      <c r="D39" s="31" t="s">
        <v>37</v>
      </c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6">
        <f aca="true" t="shared" si="7" ref="Q39:Q47">SUM(E39:P39)</f>
        <v>0</v>
      </c>
    </row>
    <row r="40" spans="2:17" ht="12.75" customHeight="1">
      <c r="B40" s="50" t="s">
        <v>35</v>
      </c>
      <c r="C40" s="30" t="s">
        <v>121</v>
      </c>
      <c r="D40" s="31" t="s">
        <v>37</v>
      </c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6">
        <f t="shared" si="7"/>
        <v>0</v>
      </c>
    </row>
    <row r="41" spans="2:17" ht="12.75" customHeight="1">
      <c r="B41" s="50" t="s">
        <v>36</v>
      </c>
      <c r="C41" s="30" t="s">
        <v>122</v>
      </c>
      <c r="D41" s="31" t="s">
        <v>37</v>
      </c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6">
        <f t="shared" si="7"/>
        <v>0</v>
      </c>
    </row>
    <row r="42" spans="2:17" ht="12.75" customHeight="1">
      <c r="B42" s="50" t="s">
        <v>26</v>
      </c>
      <c r="C42" s="30" t="s">
        <v>53</v>
      </c>
      <c r="D42" s="31" t="s">
        <v>32</v>
      </c>
      <c r="E42" s="32">
        <f aca="true" t="shared" si="8" ref="E42:P42">E43+E44</f>
        <v>0</v>
      </c>
      <c r="F42" s="32">
        <f t="shared" si="8"/>
        <v>0</v>
      </c>
      <c r="G42" s="32">
        <f t="shared" si="8"/>
        <v>0</v>
      </c>
      <c r="H42" s="32">
        <f t="shared" si="8"/>
        <v>0</v>
      </c>
      <c r="I42" s="32">
        <f t="shared" si="8"/>
        <v>0</v>
      </c>
      <c r="J42" s="32">
        <f t="shared" si="8"/>
        <v>0</v>
      </c>
      <c r="K42" s="32">
        <f t="shared" si="8"/>
        <v>0</v>
      </c>
      <c r="L42" s="32">
        <f t="shared" si="8"/>
        <v>0</v>
      </c>
      <c r="M42" s="32">
        <f t="shared" si="8"/>
        <v>0</v>
      </c>
      <c r="N42" s="32">
        <f t="shared" si="8"/>
        <v>0</v>
      </c>
      <c r="O42" s="32">
        <f t="shared" si="8"/>
        <v>0</v>
      </c>
      <c r="P42" s="32">
        <f t="shared" si="8"/>
        <v>0</v>
      </c>
      <c r="Q42" s="33">
        <f t="shared" si="7"/>
        <v>0</v>
      </c>
    </row>
    <row r="43" spans="2:17" ht="12.75" customHeight="1">
      <c r="B43" s="50" t="s">
        <v>30</v>
      </c>
      <c r="C43" s="34" t="s">
        <v>71</v>
      </c>
      <c r="D43" s="31" t="s">
        <v>32</v>
      </c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33">
        <f t="shared" si="7"/>
        <v>0</v>
      </c>
    </row>
    <row r="44" spans="2:17" ht="12.75" customHeight="1">
      <c r="B44" s="50" t="s">
        <v>31</v>
      </c>
      <c r="C44" s="34" t="s">
        <v>72</v>
      </c>
      <c r="D44" s="31" t="s">
        <v>32</v>
      </c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33">
        <f t="shared" si="7"/>
        <v>0</v>
      </c>
    </row>
    <row r="45" spans="2:17" ht="12.75">
      <c r="B45" s="52" t="s">
        <v>157</v>
      </c>
      <c r="C45" s="60" t="s">
        <v>65</v>
      </c>
      <c r="D45" s="61" t="s">
        <v>54</v>
      </c>
      <c r="E45" s="32">
        <f aca="true" t="shared" si="9" ref="E45:P45">E46+E47</f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si="9"/>
        <v>0</v>
      </c>
      <c r="O45" s="32">
        <f t="shared" si="9"/>
        <v>0</v>
      </c>
      <c r="P45" s="32">
        <f t="shared" si="9"/>
        <v>0</v>
      </c>
      <c r="Q45" s="62">
        <f t="shared" si="7"/>
        <v>0</v>
      </c>
    </row>
    <row r="46" spans="2:17" ht="12.75">
      <c r="B46" s="50" t="s">
        <v>161</v>
      </c>
      <c r="C46" s="65" t="s">
        <v>66</v>
      </c>
      <c r="D46" s="61" t="s">
        <v>54</v>
      </c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33">
        <f t="shared" si="7"/>
        <v>0</v>
      </c>
    </row>
    <row r="47" spans="2:17" ht="13.5" thickBot="1">
      <c r="B47" s="51" t="s">
        <v>162</v>
      </c>
      <c r="C47" s="35" t="s">
        <v>67</v>
      </c>
      <c r="D47" s="36" t="s">
        <v>54</v>
      </c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37">
        <f t="shared" si="7"/>
        <v>0</v>
      </c>
    </row>
    <row r="48" ht="13.5" thickTop="1"/>
  </sheetData>
  <sheetProtection/>
  <mergeCells count="7">
    <mergeCell ref="B12:Q12"/>
    <mergeCell ref="B7:Q7"/>
    <mergeCell ref="G9:I9"/>
    <mergeCell ref="B10:B11"/>
    <mergeCell ref="C10:C11"/>
    <mergeCell ref="D10:D11"/>
    <mergeCell ref="E10:Q10"/>
  </mergeCells>
  <printOptions horizontalCentered="1"/>
  <pageMargins left="0.28" right="0.24" top="0.4" bottom="0.52" header="0.23" footer="0.24"/>
  <pageSetup fitToHeight="1" fitToWidth="1" horizontalDpi="600" verticalDpi="600" orientation="landscape" paperSize="9" scale="71" r:id="rId1"/>
  <headerFooter alignWithMargins="0">
    <oddFooter>&amp;CСтрана &amp;P од &amp;N</oddFooter>
  </headerFooter>
  <ignoredErrors>
    <ignoredError sqref="B14 B18 B21 B25:B26 B30:B31 B34 B38 B42 B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Milica Brkic</dc:creator>
  <cp:keywords/>
  <dc:description/>
  <cp:lastModifiedBy>AERS</cp:lastModifiedBy>
  <cp:lastPrinted>2014-05-25T22:26:15Z</cp:lastPrinted>
  <dcterms:created xsi:type="dcterms:W3CDTF">2006-07-05T09:57:32Z</dcterms:created>
  <dcterms:modified xsi:type="dcterms:W3CDTF">2024-02-12T14:16:54Z</dcterms:modified>
  <cp:category/>
  <cp:version/>
  <cp:contentType/>
  <cp:contentStatus/>
</cp:coreProperties>
</file>